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92" windowHeight="9408" activeTab="0"/>
  </bookViews>
  <sheets>
    <sheet name="ALUMNO 1" sheetId="1" r:id="rId1"/>
    <sheet name="Hoja1" sheetId="2" r:id="rId2"/>
  </sheets>
  <definedNames>
    <definedName name="_xlnm.Print_Area" localSheetId="0">'ALUMNO 1'!$A$1:$K$70</definedName>
  </definedNames>
  <calcPr fullCalcOnLoad="1"/>
</workbook>
</file>

<file path=xl/sharedStrings.xml><?xml version="1.0" encoding="utf-8"?>
<sst xmlns="http://schemas.openxmlformats.org/spreadsheetml/2006/main" count="219" uniqueCount="174">
  <si>
    <t>A</t>
  </si>
  <si>
    <t xml:space="preserve">B </t>
  </si>
  <si>
    <t xml:space="preserve"> </t>
  </si>
  <si>
    <t>RUC CHARLOTTE: 20101152724</t>
  </si>
  <si>
    <t xml:space="preserve">SUB - TOTAL </t>
  </si>
  <si>
    <t>V</t>
  </si>
  <si>
    <t>E</t>
  </si>
  <si>
    <t>B</t>
  </si>
  <si>
    <t>H</t>
  </si>
  <si>
    <t>P</t>
  </si>
  <si>
    <t>R</t>
  </si>
  <si>
    <t>STEPS TO BE FOLLOWED:</t>
  </si>
  <si>
    <t>Save document, suggestion: use the last name of the student(s).</t>
  </si>
  <si>
    <t>Use one single spread sheet to request the lunches for each student.</t>
  </si>
  <si>
    <t>Choose each lunch per day, type number 1 for each day of lunch on the next column. The system will automatically calculate the total of lunches and the total cost per month.</t>
  </si>
  <si>
    <t>Once you finished completing the format with theunches, the system will automatically calculate the total amount to be deposited in BPC Bank.</t>
  </si>
  <si>
    <t>Once completed the format(s), please SAVE the document and send you´re e-mail enclosing the document and the voucher of the deposit at BCP to roosevelt@charlotte.com.pe</t>
  </si>
  <si>
    <t>VERY IMPORTANT:</t>
  </si>
  <si>
    <t>NEW BCP ACCOUNTS</t>
  </si>
  <si>
    <t>FILL THE FOLLOWING CELLS:</t>
  </si>
  <si>
    <t>FIRST NAME OF STUDENT:</t>
  </si>
  <si>
    <t>LAST NAME OD STUDENT:</t>
  </si>
  <si>
    <t>GRADE (PLEASE ONLY THE NUMBER)</t>
  </si>
  <si>
    <t>DONT FILL THESE CELLS, THE SYSTEM WILL COMPLETE THEM AUTOMATICALLY:</t>
  </si>
  <si>
    <t>LATE FEE PAYMENT</t>
  </si>
  <si>
    <t>PRICE PER MENU</t>
  </si>
  <si>
    <t>TOTAL LUNCHES PER MONTH</t>
  </si>
  <si>
    <t>TOTAL IN SOLES</t>
  </si>
  <si>
    <t>Lemonade</t>
  </si>
  <si>
    <t>Orange refreshment</t>
  </si>
  <si>
    <t>Donut</t>
  </si>
  <si>
    <t>Thursday, February 23</t>
  </si>
  <si>
    <t>Friday, February 24</t>
  </si>
  <si>
    <t>Hamburger w/ mashed potatoes</t>
  </si>
  <si>
    <t>Lentils hamburger w/ avocado salad</t>
  </si>
  <si>
    <t>Roast turkey w/ vegetables souffle</t>
  </si>
  <si>
    <t>Fruit</t>
  </si>
  <si>
    <t>Sautéed vegetables</t>
  </si>
  <si>
    <t>Fish Milanese w/ lettuce,carrot, tomato, radish and cucumber</t>
  </si>
  <si>
    <t>Peruvian stir fried beef w/ potatoes</t>
  </si>
  <si>
    <t>Roast chicken w/ cooked vegetables</t>
  </si>
  <si>
    <t>Tropical salad w/ grilledn chicken</t>
  </si>
  <si>
    <t>COBB SALAD (avocado, tomato, sweet corn, hard-boiled egg, bacon, chicken and organic lettuce)</t>
  </si>
  <si>
    <t>Passion fruit</t>
  </si>
  <si>
    <t>Cream flipped</t>
  </si>
  <si>
    <t>Purple corn juice</t>
  </si>
  <si>
    <t>Vegetarian chaufa rice</t>
  </si>
  <si>
    <t>BCP Cuenta Corriente Soles:  1941831750024</t>
  </si>
  <si>
    <t>BCP Cód. Cta. Interbancario BCP: 002 19400183175002499</t>
  </si>
  <si>
    <t>SECONDARY  SCHOOL</t>
  </si>
  <si>
    <t>Pionono de manjar</t>
  </si>
  <si>
    <t>Wantan with tamarind</t>
  </si>
  <si>
    <t>Strawberry Carlota</t>
  </si>
  <si>
    <t>Season fruit</t>
  </si>
  <si>
    <t>Cau cau of vegetables</t>
  </si>
  <si>
    <t>MAY MENU</t>
  </si>
  <si>
    <t>TOTAL LUNCHES - MAY</t>
  </si>
  <si>
    <t>TOTAL TO DEPOSITA AT BANK - MAY</t>
  </si>
  <si>
    <t>AFTER 05TH MAY (10%)</t>
  </si>
  <si>
    <t>AFTER 05TH MAY</t>
  </si>
  <si>
    <t>Monday, May 07</t>
  </si>
  <si>
    <t>Popeye Salad</t>
  </si>
  <si>
    <t>Chicken fillet with canutos in creamy tomato sauce</t>
  </si>
  <si>
    <t>BBQ chop with baked potato and legumes</t>
  </si>
  <si>
    <t>Mediterranean chicken fillet with asparagus and yucca with parsley</t>
  </si>
  <si>
    <t>Canutos in cream sauce with grated cheese</t>
  </si>
  <si>
    <t>Pionono encanelado</t>
  </si>
  <si>
    <t>Monday, May 14</t>
  </si>
  <si>
    <t>Caprese salad</t>
  </si>
  <si>
    <t>Anticyclone steak with huancaína spaghetti</t>
  </si>
  <si>
    <t>Orange chicken with sweet potato in the oven</t>
  </si>
  <si>
    <t>Chicken fillet w / salad Deli and roasted sweet potato</t>
  </si>
  <si>
    <t>Broccoli omelet with baked sweet potato and tomato salad</t>
  </si>
  <si>
    <t>Sin of lucuma</t>
  </si>
  <si>
    <t>Friday, May 18</t>
  </si>
  <si>
    <t>Fresh salad</t>
  </si>
  <si>
    <t>Ravioli Bolognese with bread garlic</t>
  </si>
  <si>
    <t>Chicken cau cau</t>
  </si>
  <si>
    <t>Chicken fillet with basil cream and mediterranean potatoes</t>
  </si>
  <si>
    <t>Mango bavarois</t>
  </si>
  <si>
    <t>Monday, May 28</t>
  </si>
  <si>
    <t>Cheese solterito (without onion)</t>
  </si>
  <si>
    <t>Juicy steak with green noodles</t>
  </si>
  <si>
    <t>Chicken stew with duchess potatoes</t>
  </si>
  <si>
    <t>Green noodles with grated cheese</t>
  </si>
  <si>
    <t>Tuesday, May 1</t>
  </si>
  <si>
    <t>HOLIDAY</t>
  </si>
  <si>
    <t>Tuesday, May 8</t>
  </si>
  <si>
    <t>Tequeños w / guacamole</t>
  </si>
  <si>
    <t>Ají de gallina c / parboiled potato</t>
  </si>
  <si>
    <t>Grilled hamburger with cabbage and carrot salad and rice</t>
  </si>
  <si>
    <t>Tuna salad</t>
  </si>
  <si>
    <t>Vegetarian hamburger with cabbage and carrot salad.</t>
  </si>
  <si>
    <t>Two-color gelatin</t>
  </si>
  <si>
    <t>Tuesday May 15</t>
  </si>
  <si>
    <t>Quesadillas w / guacamole</t>
  </si>
  <si>
    <t>Stuffed caiguas (beef, raisins, olives, carrots and peas) with boiled potatoes</t>
  </si>
  <si>
    <t>Oregano chicken fillet with stewed lentils and rice</t>
  </si>
  <si>
    <t>House salad with baked turkey and yucca croquettes</t>
  </si>
  <si>
    <t>Caiguas stuffed with vegetables (raisins, olives, carrots and peas) with boiled potatoes</t>
  </si>
  <si>
    <t>Tuesday May 22</t>
  </si>
  <si>
    <t>Rolled ham</t>
  </si>
  <si>
    <t>Chicken milanesa w / baked chips and cooked vegetable salad</t>
  </si>
  <si>
    <t>Tenderloin with juice with beans</t>
  </si>
  <si>
    <t>Oriental salad with turkey and glazed sweet potato</t>
  </si>
  <si>
    <t>Brown bean with rice</t>
  </si>
  <si>
    <t>Tuesday, May 29</t>
  </si>
  <si>
    <t>Caesar salad</t>
  </si>
  <si>
    <t>Pork marinade with roasted sweet potato and white rice</t>
  </si>
  <si>
    <t>Grilled chicken with gherkin and rice salad</t>
  </si>
  <si>
    <t>Greek salad with chicken and quinoa</t>
  </si>
  <si>
    <t>Ajigua de caigua with rice</t>
  </si>
  <si>
    <t>Keke marble</t>
  </si>
  <si>
    <t>Wednesday, May 2</t>
  </si>
  <si>
    <t>Wednesday, May 9</t>
  </si>
  <si>
    <t>Wednesday, May 16</t>
  </si>
  <si>
    <t>Wednesday, May 23</t>
  </si>
  <si>
    <t>Wednesday, May 30</t>
  </si>
  <si>
    <t>Thursday May 03</t>
  </si>
  <si>
    <t>Chicken chi hau kay with rice chaufa</t>
  </si>
  <si>
    <t>Lomo saltado with rice</t>
  </si>
  <si>
    <t>Baked turkey with cooked vegetables and potato puree</t>
  </si>
  <si>
    <t>Jumping of vegetables with white rice</t>
  </si>
  <si>
    <t>Thursday, May 10</t>
  </si>
  <si>
    <t>Spring ham</t>
  </si>
  <si>
    <t>Strogonoff loin with mashed potatoes</t>
  </si>
  <si>
    <t>Chicken with oregano c / Quiche pores</t>
  </si>
  <si>
    <t>Chicken caesar salad</t>
  </si>
  <si>
    <t>Quinoa stewed with rice and tomato salad</t>
  </si>
  <si>
    <t>Vanilla flan</t>
  </si>
  <si>
    <t>Thursday, May 17</t>
  </si>
  <si>
    <t>Vegetarian wantán</t>
  </si>
  <si>
    <t>Mixed chaufa rice (chicken and meat)</t>
  </si>
  <si>
    <t>Beef stew with parsley and rice</t>
  </si>
  <si>
    <t>Roast beef with pasta salad</t>
  </si>
  <si>
    <t>Thursday, May 24</t>
  </si>
  <si>
    <t>Palta salad</t>
  </si>
  <si>
    <t>Grilled chicken fillet with pumpkin locro and rice</t>
  </si>
  <si>
    <t>Rice covered with baked banana</t>
  </si>
  <si>
    <t>Baked lechon with pore soufle and spinach salad</t>
  </si>
  <si>
    <t>Rice covered with vegetables mounted</t>
  </si>
  <si>
    <t>Lucuma's sin</t>
  </si>
  <si>
    <t>Thursday, May 31</t>
  </si>
  <si>
    <t>Palta a la Reyna</t>
  </si>
  <si>
    <t>Baked turkey with mashed potatoes and rice</t>
  </si>
  <si>
    <t>Beef stew with beans with boiled yucca</t>
  </si>
  <si>
    <t>Grilled steak with mixed salad and corn</t>
  </si>
  <si>
    <t>Spinach Omellete with rice to the gardener</t>
  </si>
  <si>
    <t>Friday, May 4</t>
  </si>
  <si>
    <t>Papa with ocopa</t>
  </si>
  <si>
    <t>Rice with chicken to the gardener w / salad of lettuce with tomato</t>
  </si>
  <si>
    <t>Grilled fish with stewed lentils and rice</t>
  </si>
  <si>
    <t>Crispí chicken salad</t>
  </si>
  <si>
    <t>Rice to the jardinera c / vegetal meat.</t>
  </si>
  <si>
    <t>Chopped papaya</t>
  </si>
  <si>
    <t>Friday, May 11</t>
  </si>
  <si>
    <t>Cause of chicken</t>
  </si>
  <si>
    <t>Jumping chicken with vegetables (beans, carrots and broccoli)</t>
  </si>
  <si>
    <t>Fish nuggets with panama beans</t>
  </si>
  <si>
    <t>Grilled steak w / potato croquettes and green salad</t>
  </si>
  <si>
    <t>Stewed Frejol with rice and lettuce salad.</t>
  </si>
  <si>
    <t>Corn with cheese</t>
  </si>
  <si>
    <t>Rosemary chicken with sautéed legumes</t>
  </si>
  <si>
    <t>Chicharrón de pescado c / locro de zapallo</t>
  </si>
  <si>
    <t>Chicken skewers with green salad</t>
  </si>
  <si>
    <t>Locro of pumpkin with white rice</t>
  </si>
  <si>
    <t>Rice pudding</t>
  </si>
  <si>
    <t>Friday, May 25</t>
  </si>
  <si>
    <t>Pañuelitos c / tartar sauce</t>
  </si>
  <si>
    <t>Baked hamburgers with mediterranean vegetables and rice</t>
  </si>
  <si>
    <t>Florentine chicken with chips and rice.</t>
  </si>
  <si>
    <t>Chicken breast macerated with chard cake</t>
  </si>
  <si>
    <t>Vegetarian burgers w / mediterranean vegetables and rice</t>
  </si>
  <si>
    <t>Pineapple with juice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</si>
</sst>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[$-280A]dddd\ d&quot; de &quot;mmmm&quot; de &quot;yyyy;@"/>
    <numFmt numFmtId="173" formatCode="[$S/.-280A]\ 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Calibri"/>
      <family val="2"/>
    </font>
    <font>
      <b/>
      <sz val="1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0B066E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 tint="0.24998000264167786"/>
      <name val="Calibri"/>
      <family val="2"/>
    </font>
    <font>
      <b/>
      <sz val="10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0" fillId="0" borderId="0" xfId="0" applyFont="1" applyAlignment="1">
      <alignment horizontal="center"/>
    </xf>
    <xf numFmtId="0" fontId="30" fillId="0" borderId="0" xfId="0" applyFont="1" applyAlignment="1">
      <alignment horizontal="centerContinuous"/>
    </xf>
    <xf numFmtId="0" fontId="60" fillId="0" borderId="0" xfId="0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0" fillId="0" borderId="0" xfId="0" applyFont="1" applyAlignment="1">
      <alignment horizontal="centerContinuous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Alignment="1">
      <alignment horizontal="left" vertical="top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6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173" fontId="56" fillId="33" borderId="15" xfId="0" applyNumberFormat="1" applyFont="1" applyFill="1" applyBorder="1" applyAlignment="1">
      <alignment/>
    </xf>
    <xf numFmtId="0" fontId="56" fillId="33" borderId="16" xfId="0" applyFont="1" applyFill="1" applyBorder="1" applyAlignment="1">
      <alignment horizontal="right"/>
    </xf>
    <xf numFmtId="0" fontId="56" fillId="33" borderId="17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173" fontId="56" fillId="33" borderId="19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20" xfId="0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173" fontId="62" fillId="0" borderId="0" xfId="0" applyNumberFormat="1" applyFont="1" applyAlignment="1">
      <alignment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/>
    </xf>
    <xf numFmtId="0" fontId="60" fillId="34" borderId="0" xfId="0" applyFont="1" applyFill="1" applyAlignment="1">
      <alignment horizontal="centerContinuous"/>
    </xf>
    <xf numFmtId="0" fontId="57" fillId="34" borderId="0" xfId="0" applyFont="1" applyFill="1" applyAlignment="1">
      <alignment horizontal="centerContinuous"/>
    </xf>
    <xf numFmtId="0" fontId="58" fillId="34" borderId="0" xfId="0" applyFont="1" applyFill="1" applyAlignment="1">
      <alignment/>
    </xf>
    <xf numFmtId="0" fontId="59" fillId="34" borderId="0" xfId="0" applyFont="1" applyFill="1" applyAlignment="1">
      <alignment horizontal="right"/>
    </xf>
    <xf numFmtId="0" fontId="59" fillId="34" borderId="0" xfId="0" applyFont="1" applyFill="1" applyAlignment="1">
      <alignment/>
    </xf>
    <xf numFmtId="173" fontId="55" fillId="0" borderId="0" xfId="0" applyNumberFormat="1" applyFont="1" applyFill="1" applyAlignment="1">
      <alignment horizontal="center"/>
    </xf>
    <xf numFmtId="0" fontId="11" fillId="35" borderId="0" xfId="0" applyFont="1" applyFill="1" applyAlignment="1">
      <alignment horizontal="center" vertical="center" wrapText="1"/>
    </xf>
    <xf numFmtId="0" fontId="9" fillId="2" borderId="20" xfId="0" applyFont="1" applyFill="1" applyBorder="1" applyAlignment="1">
      <alignment horizontal="center"/>
    </xf>
    <xf numFmtId="172" fontId="9" fillId="2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6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0" fillId="39" borderId="20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/>
    </xf>
    <xf numFmtId="0" fontId="12" fillId="4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6" fillId="36" borderId="20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66" fillId="41" borderId="20" xfId="0" applyFont="1" applyFill="1" applyBorder="1" applyAlignment="1">
      <alignment horizontal="center" vertical="center"/>
    </xf>
    <xf numFmtId="0" fontId="67" fillId="42" borderId="20" xfId="0" applyFont="1" applyFill="1" applyBorder="1" applyAlignment="1">
      <alignment horizontal="center" vertical="center"/>
    </xf>
    <xf numFmtId="0" fontId="67" fillId="21" borderId="2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/>
    </xf>
    <xf numFmtId="0" fontId="12" fillId="40" borderId="20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66" fillId="36" borderId="11" xfId="0" applyFont="1" applyFill="1" applyBorder="1" applyAlignment="1">
      <alignment horizontal="center" vertical="center"/>
    </xf>
    <xf numFmtId="0" fontId="66" fillId="41" borderId="11" xfId="0" applyFont="1" applyFill="1" applyBorder="1" applyAlignment="1">
      <alignment horizontal="center" vertical="center"/>
    </xf>
    <xf numFmtId="0" fontId="67" fillId="42" borderId="1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7" fillId="0" borderId="27" xfId="0" applyFont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40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65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/>
    </xf>
    <xf numFmtId="172" fontId="9" fillId="43" borderId="29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172" fontId="36" fillId="2" borderId="20" xfId="0" applyNumberFormat="1" applyFont="1" applyFill="1" applyBorder="1" applyAlignment="1">
      <alignment horizontal="center"/>
    </xf>
    <xf numFmtId="0" fontId="37" fillId="0" borderId="20" xfId="0" applyFont="1" applyBorder="1" applyAlignment="1">
      <alignment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vertical="center"/>
    </xf>
    <xf numFmtId="0" fontId="37" fillId="0" borderId="27" xfId="0" applyFont="1" applyBorder="1" applyAlignment="1">
      <alignment vertical="center"/>
    </xf>
    <xf numFmtId="172" fontId="36" fillId="43" borderId="32" xfId="0" applyNumberFormat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left" vertical="center" wrapText="1"/>
    </xf>
    <xf numFmtId="172" fontId="36" fillId="43" borderId="29" xfId="0" applyNumberFormat="1" applyFont="1" applyFill="1" applyBorder="1" applyAlignment="1">
      <alignment horizontal="center" vertical="center"/>
    </xf>
    <xf numFmtId="0" fontId="38" fillId="0" borderId="33" xfId="0" applyFont="1" applyBorder="1" applyAlignment="1">
      <alignment vertical="center" wrapText="1"/>
    </xf>
    <xf numFmtId="0" fontId="38" fillId="0" borderId="23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vertical="center"/>
    </xf>
    <xf numFmtId="172" fontId="36" fillId="43" borderId="34" xfId="0" applyNumberFormat="1" applyFont="1" applyFill="1" applyBorder="1" applyAlignment="1">
      <alignment horizontal="center" vertical="center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vertical="center"/>
    </xf>
    <xf numFmtId="172" fontId="36" fillId="43" borderId="35" xfId="0" applyNumberFormat="1" applyFont="1" applyFill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172" fontId="36" fillId="43" borderId="36" xfId="0" applyNumberFormat="1" applyFont="1" applyFill="1" applyBorder="1" applyAlignment="1">
      <alignment horizontal="center" vertical="center"/>
    </xf>
    <xf numFmtId="0" fontId="38" fillId="0" borderId="37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0" fontId="37" fillId="0" borderId="25" xfId="0" applyFont="1" applyBorder="1" applyAlignment="1">
      <alignment vertical="center"/>
    </xf>
    <xf numFmtId="0" fontId="38" fillId="0" borderId="20" xfId="0" applyFont="1" applyFill="1" applyBorder="1" applyAlignment="1">
      <alignment vertical="center" wrapText="1"/>
    </xf>
    <xf numFmtId="0" fontId="38" fillId="0" borderId="33" xfId="0" applyFont="1" applyBorder="1" applyAlignment="1">
      <alignment vertical="center"/>
    </xf>
    <xf numFmtId="0" fontId="38" fillId="35" borderId="20" xfId="0" applyFont="1" applyFill="1" applyBorder="1" applyAlignment="1">
      <alignment horizontal="left" vertical="center"/>
    </xf>
    <xf numFmtId="172" fontId="36" fillId="43" borderId="31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72" fontId="36" fillId="43" borderId="38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left" vertical="center" wrapText="1"/>
    </xf>
    <xf numFmtId="172" fontId="36" fillId="43" borderId="39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172" fontId="36" fillId="43" borderId="4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38" fillId="0" borderId="21" xfId="0" applyFont="1" applyBorder="1" applyAlignment="1">
      <alignment vertical="center"/>
    </xf>
    <xf numFmtId="0" fontId="38" fillId="0" borderId="25" xfId="0" applyFont="1" applyBorder="1" applyAlignment="1">
      <alignment vertical="center" wrapText="1"/>
    </xf>
    <xf numFmtId="0" fontId="37" fillId="35" borderId="12" xfId="0" applyFont="1" applyFill="1" applyBorder="1" applyAlignment="1">
      <alignment horizontal="left" vertical="center" wrapText="1"/>
    </xf>
    <xf numFmtId="0" fontId="37" fillId="35" borderId="21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8" fillId="35" borderId="0" xfId="0" applyFont="1" applyFill="1" applyBorder="1" applyAlignment="1">
      <alignment horizontal="left" vertical="center" wrapText="1"/>
    </xf>
    <xf numFmtId="0" fontId="37" fillId="0" borderId="21" xfId="0" applyFont="1" applyBorder="1" applyAlignment="1">
      <alignment vertical="center"/>
    </xf>
    <xf numFmtId="172" fontId="36" fillId="43" borderId="4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2</xdr:col>
      <xdr:colOff>133350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47625</xdr:rowOff>
    </xdr:from>
    <xdr:to>
      <xdr:col>2</xdr:col>
      <xdr:colOff>133350</xdr:colOff>
      <xdr:row>3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1838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</xdr:row>
      <xdr:rowOff>76200</xdr:rowOff>
    </xdr:from>
    <xdr:to>
      <xdr:col>9</xdr:col>
      <xdr:colOff>1152525</xdr:colOff>
      <xdr:row>5</xdr:row>
      <xdr:rowOff>190500</xdr:rowOff>
    </xdr:to>
    <xdr:pic>
      <xdr:nvPicPr>
        <xdr:cNvPr id="3" name="Picture 10" descr="FDR large logo(2)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400050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47625</xdr:rowOff>
    </xdr:from>
    <xdr:to>
      <xdr:col>2</xdr:col>
      <xdr:colOff>133350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47625</xdr:rowOff>
    </xdr:from>
    <xdr:to>
      <xdr:col>2</xdr:col>
      <xdr:colOff>133350</xdr:colOff>
      <xdr:row>3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70"/>
  <sheetViews>
    <sheetView showGridLines="0" tabSelected="1" zoomScale="75" zoomScaleNormal="75" zoomScalePageLayoutView="0" workbookViewId="0" topLeftCell="A37">
      <selection activeCell="J39" sqref="J39"/>
    </sheetView>
  </sheetViews>
  <sheetFormatPr defaultColWidth="11.421875" defaultRowHeight="15"/>
  <cols>
    <col min="1" max="1" width="7.421875" style="1" customWidth="1"/>
    <col min="2" max="2" width="28.57421875" style="1" customWidth="1"/>
    <col min="3" max="3" width="7.8515625" style="1" customWidth="1"/>
    <col min="4" max="4" width="27.140625" style="1" customWidth="1"/>
    <col min="5" max="5" width="6.57421875" style="1" customWidth="1"/>
    <col min="6" max="6" width="28.7109375" style="1" customWidth="1"/>
    <col min="7" max="7" width="7.57421875" style="1" customWidth="1"/>
    <col min="8" max="8" width="31.421875" style="1" customWidth="1"/>
    <col min="9" max="9" width="8.00390625" style="1" customWidth="1"/>
    <col min="10" max="10" width="28.8515625" style="1" customWidth="1"/>
    <col min="11" max="11" width="8.421875" style="1" customWidth="1"/>
    <col min="12" max="14" width="9.140625" style="1" customWidth="1"/>
    <col min="15" max="15" width="33.140625" style="1" customWidth="1"/>
    <col min="16" max="16" width="22.28125" style="1" customWidth="1"/>
    <col min="17" max="17" width="9.140625" style="1" customWidth="1"/>
    <col min="18" max="18" width="13.28125" style="1" customWidth="1"/>
    <col min="19" max="19" width="12.7109375" style="1" customWidth="1"/>
    <col min="20" max="61" width="9.140625" style="1" customWidth="1"/>
    <col min="62" max="16384" width="11.421875" style="1" customWidth="1"/>
  </cols>
  <sheetData>
    <row r="1" ht="12.75"/>
    <row r="2" ht="12.75"/>
    <row r="3" spans="1:11" ht="23.25">
      <c r="A3" s="11"/>
      <c r="B3" s="11" t="s">
        <v>49</v>
      </c>
      <c r="C3" s="11"/>
      <c r="D3" s="11"/>
      <c r="E3" s="11"/>
      <c r="F3" s="13"/>
      <c r="G3" s="11"/>
      <c r="H3" s="11"/>
      <c r="I3" s="11"/>
      <c r="J3" s="11"/>
      <c r="K3" s="11"/>
    </row>
    <row r="4" spans="1:11" ht="18.75">
      <c r="A4" s="11"/>
      <c r="B4" s="11" t="s">
        <v>55</v>
      </c>
      <c r="C4" s="11"/>
      <c r="D4" s="11"/>
      <c r="E4" s="11"/>
      <c r="F4" s="11"/>
      <c r="G4" s="11"/>
      <c r="H4" s="11"/>
      <c r="I4" s="11"/>
      <c r="J4" s="11"/>
      <c r="K4" s="11"/>
    </row>
    <row r="5" ht="9" customHeight="1"/>
    <row r="6" spans="1:11" s="7" customFormat="1" ht="18.75">
      <c r="A6" s="19" t="s">
        <v>11</v>
      </c>
      <c r="B6" s="20"/>
      <c r="C6" s="20"/>
      <c r="D6" s="20"/>
      <c r="E6" s="20"/>
      <c r="F6" s="20"/>
      <c r="G6" s="20"/>
      <c r="H6" s="12"/>
      <c r="I6" s="20"/>
      <c r="J6" s="20"/>
      <c r="K6" s="20"/>
    </row>
    <row r="7" spans="1:11" s="7" customFormat="1" ht="18">
      <c r="A7" s="21">
        <v>1</v>
      </c>
      <c r="B7" s="21" t="s">
        <v>12</v>
      </c>
      <c r="C7" s="20"/>
      <c r="D7" s="20"/>
      <c r="E7" s="20"/>
      <c r="F7" s="20"/>
      <c r="G7" s="20"/>
      <c r="H7" s="12"/>
      <c r="I7" s="20"/>
      <c r="J7" s="20"/>
      <c r="K7" s="20"/>
    </row>
    <row r="8" spans="1:11" s="7" customFormat="1" ht="18">
      <c r="A8" s="21">
        <v>2</v>
      </c>
      <c r="B8" s="22" t="s">
        <v>13</v>
      </c>
      <c r="C8" s="20"/>
      <c r="D8" s="20"/>
      <c r="E8" s="20"/>
      <c r="F8" s="20"/>
      <c r="G8" s="20"/>
      <c r="H8" s="12"/>
      <c r="I8" s="20"/>
      <c r="J8" s="20"/>
      <c r="K8" s="20"/>
    </row>
    <row r="9" spans="1:11" s="7" customFormat="1" ht="33" customHeight="1">
      <c r="A9" s="23">
        <v>3</v>
      </c>
      <c r="B9" s="125" t="s">
        <v>14</v>
      </c>
      <c r="C9" s="125"/>
      <c r="D9" s="125"/>
      <c r="E9" s="125"/>
      <c r="F9" s="125"/>
      <c r="G9" s="125"/>
      <c r="H9" s="125"/>
      <c r="I9" s="125"/>
      <c r="J9" s="125"/>
      <c r="K9" s="20"/>
    </row>
    <row r="10" spans="1:11" s="7" customFormat="1" ht="18.75" customHeight="1">
      <c r="A10" s="23">
        <v>4</v>
      </c>
      <c r="B10" s="125" t="s">
        <v>15</v>
      </c>
      <c r="C10" s="125"/>
      <c r="D10" s="125"/>
      <c r="E10" s="125"/>
      <c r="F10" s="125"/>
      <c r="G10" s="125"/>
      <c r="H10" s="125"/>
      <c r="I10" s="125"/>
      <c r="J10" s="125"/>
      <c r="K10" s="12"/>
    </row>
    <row r="11" spans="1:11" s="15" customFormat="1" ht="18">
      <c r="A11" s="44">
        <v>5</v>
      </c>
      <c r="B11" s="44" t="s">
        <v>16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s="7" customFormat="1" ht="8.25" customHeight="1">
      <c r="A12" s="21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7" customFormat="1" ht="18" customHeight="1">
      <c r="A13" s="19" t="s">
        <v>17</v>
      </c>
      <c r="B13" s="22"/>
      <c r="C13" s="12"/>
      <c r="D13" s="22"/>
      <c r="E13" s="12"/>
      <c r="F13" s="12"/>
      <c r="G13" s="12"/>
      <c r="H13" s="12"/>
      <c r="I13" s="12"/>
      <c r="J13" s="12"/>
      <c r="K13" s="12"/>
    </row>
    <row r="14" spans="1:11" s="7" customFormat="1" ht="18" customHeight="1">
      <c r="A14" s="22"/>
      <c r="B14" s="24" t="s">
        <v>18</v>
      </c>
      <c r="C14" s="12"/>
      <c r="D14" s="21" t="s">
        <v>47</v>
      </c>
      <c r="E14" s="12"/>
      <c r="F14" s="12"/>
      <c r="G14" s="12"/>
      <c r="H14" s="12"/>
      <c r="I14" s="12"/>
      <c r="J14" s="12"/>
      <c r="K14" s="12"/>
    </row>
    <row r="15" spans="1:11" s="7" customFormat="1" ht="18" customHeight="1">
      <c r="A15" s="22"/>
      <c r="B15" s="24" t="s">
        <v>18</v>
      </c>
      <c r="C15" s="20"/>
      <c r="D15" s="21" t="s">
        <v>48</v>
      </c>
      <c r="E15" s="20"/>
      <c r="F15" s="20"/>
      <c r="G15" s="20"/>
      <c r="I15" s="20"/>
      <c r="J15" s="25" t="s">
        <v>3</v>
      </c>
      <c r="K15" s="20"/>
    </row>
    <row r="16" spans="2:11" s="7" customFormat="1" ht="11.25" customHeight="1">
      <c r="B16" s="22"/>
      <c r="C16" s="20"/>
      <c r="D16" s="22"/>
      <c r="E16" s="20"/>
      <c r="F16" s="20"/>
      <c r="G16" s="20"/>
      <c r="H16" s="12"/>
      <c r="I16" s="20"/>
      <c r="J16" s="20"/>
      <c r="K16" s="20"/>
    </row>
    <row r="17" spans="1:11" s="15" customFormat="1" ht="14.25" customHeight="1">
      <c r="A17" s="14"/>
      <c r="B17" s="46" t="s">
        <v>19</v>
      </c>
      <c r="C17" s="47"/>
      <c r="D17" s="47"/>
      <c r="E17" s="14"/>
      <c r="F17" s="14" t="s">
        <v>2</v>
      </c>
      <c r="G17" s="14"/>
      <c r="H17" s="14"/>
      <c r="I17" s="14"/>
      <c r="J17" s="14"/>
      <c r="K17" s="14"/>
    </row>
    <row r="18" spans="4:6" s="36" customFormat="1" ht="15">
      <c r="D18" s="37" t="s">
        <v>20</v>
      </c>
      <c r="E18" s="38"/>
      <c r="F18" s="39"/>
    </row>
    <row r="19" spans="4:6" s="36" customFormat="1" ht="15">
      <c r="D19" s="37" t="s">
        <v>21</v>
      </c>
      <c r="E19" s="38"/>
      <c r="F19" s="39"/>
    </row>
    <row r="20" spans="4:6" ht="15">
      <c r="D20" s="9" t="s">
        <v>22</v>
      </c>
      <c r="E20" s="8"/>
      <c r="F20" s="10"/>
    </row>
    <row r="21" spans="4:6" ht="15">
      <c r="D21" s="9"/>
      <c r="E21" s="8"/>
      <c r="F21" s="10"/>
    </row>
    <row r="22" spans="2:9" ht="15">
      <c r="B22" s="104" t="s">
        <v>23</v>
      </c>
      <c r="C22" s="48"/>
      <c r="D22" s="49"/>
      <c r="E22" s="48"/>
      <c r="F22" s="50"/>
      <c r="I22" s="1" t="s">
        <v>2</v>
      </c>
    </row>
    <row r="23" spans="2:8" ht="15">
      <c r="B23" s="40"/>
      <c r="C23" s="40"/>
      <c r="D23" s="42" t="s">
        <v>56</v>
      </c>
      <c r="E23" s="41"/>
      <c r="F23" s="41">
        <f>BB28</f>
        <v>0</v>
      </c>
      <c r="H23" s="41" t="s">
        <v>24</v>
      </c>
    </row>
    <row r="24" spans="2:10" ht="15">
      <c r="B24" s="40"/>
      <c r="C24" s="40"/>
      <c r="D24" s="42" t="s">
        <v>57</v>
      </c>
      <c r="E24" s="41"/>
      <c r="F24" s="43">
        <f>+F23*13</f>
        <v>0</v>
      </c>
      <c r="H24" s="41" t="s">
        <v>58</v>
      </c>
      <c r="J24" s="43">
        <f>+F24*1.1</f>
        <v>0</v>
      </c>
    </row>
    <row r="25" spans="2:10" ht="15">
      <c r="B25" s="40"/>
      <c r="C25" s="40"/>
      <c r="D25" s="42"/>
      <c r="E25" s="41"/>
      <c r="F25" s="43"/>
      <c r="H25" s="41"/>
      <c r="J25" s="43"/>
    </row>
    <row r="26" ht="14.25" thickBot="1"/>
    <row r="27" spans="1:11" ht="18" thickBot="1">
      <c r="A27" s="52"/>
      <c r="B27" s="126"/>
      <c r="C27" s="53"/>
      <c r="D27" s="150" t="s">
        <v>85</v>
      </c>
      <c r="E27" s="53"/>
      <c r="F27" s="119" t="s">
        <v>113</v>
      </c>
      <c r="G27" s="53"/>
      <c r="H27" s="170" t="s">
        <v>118</v>
      </c>
      <c r="I27" s="71"/>
      <c r="J27" s="135" t="s">
        <v>148</v>
      </c>
      <c r="K27" s="53"/>
    </row>
    <row r="28" spans="1:54" s="33" customFormat="1" ht="18">
      <c r="A28" s="55"/>
      <c r="B28" s="127"/>
      <c r="C28" s="56"/>
      <c r="D28" s="167" t="s">
        <v>86</v>
      </c>
      <c r="E28" s="56"/>
      <c r="F28" s="122"/>
      <c r="G28" s="56"/>
      <c r="H28" s="127" t="s">
        <v>51</v>
      </c>
      <c r="I28" s="117"/>
      <c r="J28" s="127" t="s">
        <v>149</v>
      </c>
      <c r="K28" s="78"/>
      <c r="O28" s="33">
        <f>+$E$19</f>
        <v>0</v>
      </c>
      <c r="P28" s="33">
        <f>+$E$18</f>
        <v>0</v>
      </c>
      <c r="Q28" s="35">
        <f>+$E$20</f>
        <v>0</v>
      </c>
      <c r="R28" s="51">
        <f>+F24</f>
        <v>0</v>
      </c>
      <c r="S28" s="51">
        <f>+J24</f>
        <v>0</v>
      </c>
      <c r="T28" s="34" t="str">
        <f>IF($C29=1,"A",IF($C30=1,"B",IF($C31=1,"H",IF($C32=1,"V","X"))))</f>
        <v>X</v>
      </c>
      <c r="U28" s="34" t="str">
        <f>IF($E29=1,"A",IF($E30=1,"B",IF($E31=1,"H",IF($E32=1,"V","X"))))</f>
        <v>X</v>
      </c>
      <c r="V28" s="34" t="str">
        <f>IF($G29=1,"A",IF($G30=1,"B",IF($G31=1,"H",IF($G32=1,"V","X"))))</f>
        <v>X</v>
      </c>
      <c r="W28" s="34" t="str">
        <f>IF($I29=1,"A",IF($I30=1,"B",IF($I31=1,"H",IF($I32=1,"V","X"))))</f>
        <v>X</v>
      </c>
      <c r="X28" s="34" t="str">
        <f>IF($K29=1,"A",IF($K30=1,"B",IF($K31=1,"H",IF($K32=1,"V","X"))))</f>
        <v>X</v>
      </c>
      <c r="Y28" s="34" t="str">
        <f>IF($C37=1,"A",IF($C38=1,"B",IF($C39=1,"H",IF($C40=1,"V","X"))))</f>
        <v>X</v>
      </c>
      <c r="Z28" s="34" t="str">
        <f>IF($E37=1,"A",IF($E38=1,"B",IF($E39=1,"H",IF($E40=1,"V","X"))))</f>
        <v>X</v>
      </c>
      <c r="AA28" s="34" t="str">
        <f>IF($G37=1,"A",IF($G38=1,"B",IF($G39=1,"H",IF($G40=1,"V","X"))))</f>
        <v>X</v>
      </c>
      <c r="AB28" s="34" t="str">
        <f>IF($I37=1,"A",IF($I38=1,"B",IF($I39=1,"H",IF($I40=1,"V","X"))))</f>
        <v>X</v>
      </c>
      <c r="AC28" s="34" t="str">
        <f>IF($K37=1,"A",IF($K38=1,"B",IF($K39=1,"H",IF($K40=1,"V","X"))))</f>
        <v>X</v>
      </c>
      <c r="AD28" s="34" t="str">
        <f>IF($C45=1,"A",IF($C46=1,"B",IF($C47=1,"H",IF($C48=1,"V","X"))))</f>
        <v>X</v>
      </c>
      <c r="AE28" s="34" t="str">
        <f>IF($E45=1,"A",IF($E46=1,"B",IF($E47=1,"H",IF($E48=1,"V","X"))))</f>
        <v>X</v>
      </c>
      <c r="AF28" s="34" t="str">
        <f>IF($G45=1,"A",IF($G46=1,"B",IF($G47=1,"H",IF($G48=1,"V","X"))))</f>
        <v>X</v>
      </c>
      <c r="AG28" s="34" t="str">
        <f>IF($I45=1,"A",IF($I46=1,"B",IF($I47=1,"H",IF($I48=1,"V","X"))))</f>
        <v>X</v>
      </c>
      <c r="AH28" s="34" t="str">
        <f>IF($K45=1,"A",IF($K46=1,"B",IF($K47=1,"H",IF($K48=1,"V","X"))))</f>
        <v>X</v>
      </c>
      <c r="AI28" s="34" t="str">
        <f>IF($C53=1,"A",IF($C54=1,"B",IF($C55=1,"H",IF(C56=1,"V","X"))))</f>
        <v>X</v>
      </c>
      <c r="AJ28" s="34" t="str">
        <f>IF($E53=1,"A",IF($E54=1,"B",IF($E55=1,"H",IF(E56=1,"V","X"))))</f>
        <v>X</v>
      </c>
      <c r="AK28" s="34" t="str">
        <f>IF($G53=1,"A",IF($G54=1,"B",IF($G55=1,"H",IF(G56=1,"V","X"))))</f>
        <v>X</v>
      </c>
      <c r="AL28" s="34" t="str">
        <f>IF($I53=1,"A",IF($I54=1,"B",IF($I55=1,"H",IF(I56=1,"V","X"))))</f>
        <v>X</v>
      </c>
      <c r="AM28" s="34" t="str">
        <f>IF($K53=1,"A",IF($K54=1,"B",IF($K55=1,"H",IF($K56=1,"V","X"))))</f>
        <v>X</v>
      </c>
      <c r="AN28" s="34" t="str">
        <f>IF($C61=1,"A",IF($C62=1,"B",IF($C63=1,"H",IF($C64=1,"V","X"))))</f>
        <v>X</v>
      </c>
      <c r="AO28" s="34" t="str">
        <f>IF($E61=1,"A",IF($E62=1,"B",IF($E63=1,"H",IF($E64=1,"V","X"))))</f>
        <v>X</v>
      </c>
      <c r="AP28" s="34" t="str">
        <f>IF($G61=1,"A",IF($G62=1,"B",IF($G63=1,"H",IF($G64=1,"V","X"))))</f>
        <v>X</v>
      </c>
      <c r="AQ28" s="34" t="str">
        <f>IF($I61=1,"A",IF($I62=1,"B",IF($I63=1,"H",IF($I64=1,"V","X"))))</f>
        <v>X</v>
      </c>
      <c r="AR28" s="34" t="str">
        <f>IF($K61=1,"A",IF($K62=1,"B",IF($K63=1,"H",IF($K64=1,"V","X"))))</f>
        <v>X</v>
      </c>
      <c r="AS28" s="34" t="e">
        <f>IF(#REF!=1,"A",IF(#REF!=1,"B",IF(#REF!=1,"H",IF(#REF!=1,"V","X"))))</f>
        <v>#REF!</v>
      </c>
      <c r="AT28" s="34" t="e">
        <f>IF(#REF!=1,"A",IF(#REF!=1,"B",IF(#REF!=1,"H",IF(#REF!=1,"V","X"))))</f>
        <v>#REF!</v>
      </c>
      <c r="AU28" s="34" t="e">
        <f>IF(#REF!=1,"A",IF(#REF!=1,"B",IF(#REF!=1,"H",IF(#REF!=1,"V","X"))))</f>
        <v>#REF!</v>
      </c>
      <c r="AV28" s="34" t="e">
        <f>IF(#REF!=1,"A",IF(#REF!=1,"B",IF(#REF!=1,"H",IF(#REF!=1,"V","X"))))</f>
        <v>#REF!</v>
      </c>
      <c r="AW28" s="34" t="e">
        <f>IF(#REF!=1,"A",IF(#REF!=1,"B",IF(#REF!=1,"H",IF(#REF!=1,"V","X"))))</f>
        <v>#REF!</v>
      </c>
      <c r="AX28">
        <f>COUNTIF(T28:AW28,"A")</f>
        <v>0</v>
      </c>
      <c r="AY28">
        <f>COUNTIF(T28:AW28,"B")</f>
        <v>0</v>
      </c>
      <c r="AZ28">
        <f>COUNTIF(T28:AW28,"H")</f>
        <v>0</v>
      </c>
      <c r="BA28">
        <f>COUNTIF(T28:AW28,"V")</f>
        <v>0</v>
      </c>
      <c r="BB28" s="33">
        <f>SUM(AX28:BA28)</f>
        <v>0</v>
      </c>
    </row>
    <row r="29" spans="1:11" ht="48.75" customHeight="1">
      <c r="A29" s="57" t="s">
        <v>0</v>
      </c>
      <c r="B29" s="128"/>
      <c r="C29" s="58"/>
      <c r="D29" s="168"/>
      <c r="E29" s="59"/>
      <c r="F29" s="123"/>
      <c r="G29" s="59"/>
      <c r="H29" s="153" t="s">
        <v>119</v>
      </c>
      <c r="I29" s="72"/>
      <c r="J29" s="161" t="s">
        <v>150</v>
      </c>
      <c r="K29" s="68"/>
    </row>
    <row r="30" spans="1:43" ht="29.25" customHeight="1">
      <c r="A30" s="60" t="s">
        <v>1</v>
      </c>
      <c r="B30" s="129"/>
      <c r="C30" s="61"/>
      <c r="D30" s="168"/>
      <c r="E30" s="62"/>
      <c r="F30" s="123"/>
      <c r="G30" s="62"/>
      <c r="H30" s="153" t="s">
        <v>120</v>
      </c>
      <c r="I30" s="73"/>
      <c r="J30" s="180" t="s">
        <v>151</v>
      </c>
      <c r="K30" s="6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47.25" customHeight="1">
      <c r="A31" s="60" t="s">
        <v>8</v>
      </c>
      <c r="B31" s="129"/>
      <c r="C31" s="61"/>
      <c r="D31" s="168"/>
      <c r="E31" s="62"/>
      <c r="F31" s="123"/>
      <c r="G31" s="62"/>
      <c r="H31" s="171" t="s">
        <v>121</v>
      </c>
      <c r="I31" s="73"/>
      <c r="J31" s="141" t="s">
        <v>152</v>
      </c>
      <c r="K31" s="69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11" ht="28.5" customHeight="1">
      <c r="A32" s="63"/>
      <c r="B32" s="130"/>
      <c r="C32" s="118"/>
      <c r="D32" s="168"/>
      <c r="E32" s="64"/>
      <c r="F32" s="123"/>
      <c r="G32" s="64"/>
      <c r="H32" s="164" t="s">
        <v>122</v>
      </c>
      <c r="I32" s="74"/>
      <c r="J32" s="152" t="s">
        <v>153</v>
      </c>
      <c r="K32" s="69"/>
    </row>
    <row r="33" spans="1:11" ht="19.5" customHeight="1">
      <c r="A33" s="65"/>
      <c r="B33" s="131"/>
      <c r="C33" s="106"/>
      <c r="D33" s="168"/>
      <c r="E33" s="114"/>
      <c r="F33" s="123"/>
      <c r="G33" s="115"/>
      <c r="H33" s="154" t="s">
        <v>44</v>
      </c>
      <c r="I33" s="116"/>
      <c r="J33" s="154" t="s">
        <v>154</v>
      </c>
      <c r="K33" s="70"/>
    </row>
    <row r="34" spans="1:43" ht="18.75" customHeight="1" thickBot="1">
      <c r="A34" s="65"/>
      <c r="B34" s="132"/>
      <c r="C34" s="66"/>
      <c r="D34" s="169"/>
      <c r="E34" s="66"/>
      <c r="F34" s="124"/>
      <c r="G34" s="67"/>
      <c r="H34" s="157" t="s">
        <v>45</v>
      </c>
      <c r="I34" s="75"/>
      <c r="J34" s="181" t="s">
        <v>43</v>
      </c>
      <c r="K34" s="80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23" ht="15.75" thickBot="1">
      <c r="A35" s="81"/>
      <c r="B35" s="133" t="s">
        <v>60</v>
      </c>
      <c r="C35" s="53"/>
      <c r="D35" s="150" t="s">
        <v>87</v>
      </c>
      <c r="E35" s="53"/>
      <c r="F35" s="119" t="s">
        <v>114</v>
      </c>
      <c r="G35" s="53"/>
      <c r="H35" s="172" t="s">
        <v>123</v>
      </c>
      <c r="I35" s="71"/>
      <c r="J35" s="150" t="s">
        <v>155</v>
      </c>
      <c r="K35" s="53"/>
      <c r="T35" s="5"/>
      <c r="U35" s="5"/>
      <c r="V35" s="5"/>
      <c r="W35" s="5"/>
    </row>
    <row r="36" spans="1:53" s="33" customFormat="1" ht="18.75" customHeight="1">
      <c r="A36" s="82" t="s">
        <v>6</v>
      </c>
      <c r="B36" s="127" t="s">
        <v>61</v>
      </c>
      <c r="C36" s="105"/>
      <c r="D36" s="140" t="s">
        <v>88</v>
      </c>
      <c r="E36" s="105"/>
      <c r="F36" s="122"/>
      <c r="G36" s="111"/>
      <c r="H36" s="155" t="s">
        <v>124</v>
      </c>
      <c r="I36" s="112"/>
      <c r="J36" s="140" t="s">
        <v>156</v>
      </c>
      <c r="K36" s="78"/>
      <c r="Q36" s="35"/>
      <c r="R36" s="51"/>
      <c r="S36" s="51"/>
      <c r="T36" s="5"/>
      <c r="U36" s="5"/>
      <c r="V36" s="5"/>
      <c r="W36" s="5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/>
      <c r="BA36"/>
    </row>
    <row r="37" spans="1:49" ht="48.75" customHeight="1">
      <c r="A37" s="84" t="s">
        <v>0</v>
      </c>
      <c r="B37" s="128" t="s">
        <v>62</v>
      </c>
      <c r="C37" s="93"/>
      <c r="D37" s="153" t="s">
        <v>89</v>
      </c>
      <c r="E37" s="93"/>
      <c r="F37" s="123"/>
      <c r="G37" s="93"/>
      <c r="H37" s="130" t="s">
        <v>125</v>
      </c>
      <c r="I37" s="93"/>
      <c r="J37" s="153" t="s">
        <v>157</v>
      </c>
      <c r="K37" s="68"/>
      <c r="T37" s="5"/>
      <c r="U37" s="5"/>
      <c r="V37" s="5"/>
      <c r="W37" s="5"/>
      <c r="X37" s="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3" ht="44.25" customHeight="1">
      <c r="A38" s="84" t="s">
        <v>7</v>
      </c>
      <c r="B38" s="129" t="s">
        <v>63</v>
      </c>
      <c r="C38" s="93"/>
      <c r="D38" s="130" t="s">
        <v>90</v>
      </c>
      <c r="E38" s="93"/>
      <c r="F38" s="123"/>
      <c r="G38" s="93"/>
      <c r="H38" s="130" t="s">
        <v>126</v>
      </c>
      <c r="I38" s="93"/>
      <c r="J38" s="130" t="s">
        <v>158</v>
      </c>
      <c r="K38" s="68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60" customHeight="1">
      <c r="A39" s="86" t="s">
        <v>8</v>
      </c>
      <c r="B39" s="134" t="s">
        <v>64</v>
      </c>
      <c r="C39" s="87"/>
      <c r="D39" s="153" t="s">
        <v>91</v>
      </c>
      <c r="E39" s="87"/>
      <c r="F39" s="123"/>
      <c r="G39" s="87"/>
      <c r="H39" s="153" t="s">
        <v>127</v>
      </c>
      <c r="I39" s="87"/>
      <c r="J39" s="153" t="s">
        <v>159</v>
      </c>
      <c r="K39" s="69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11" ht="22.5">
      <c r="A40" s="86" t="s">
        <v>5</v>
      </c>
      <c r="B40" s="134" t="s">
        <v>65</v>
      </c>
      <c r="C40" s="87"/>
      <c r="D40" s="153" t="s">
        <v>92</v>
      </c>
      <c r="E40" s="87"/>
      <c r="F40" s="123"/>
      <c r="G40" s="87"/>
      <c r="H40" s="153" t="s">
        <v>128</v>
      </c>
      <c r="I40" s="87"/>
      <c r="J40" s="153" t="s">
        <v>160</v>
      </c>
      <c r="K40" s="69"/>
    </row>
    <row r="41" spans="1:11" ht="19.5" customHeight="1">
      <c r="A41" s="70" t="s">
        <v>9</v>
      </c>
      <c r="B41" s="131" t="s">
        <v>66</v>
      </c>
      <c r="C41" s="88"/>
      <c r="D41" s="154" t="s">
        <v>93</v>
      </c>
      <c r="E41" s="88"/>
      <c r="F41" s="123"/>
      <c r="G41" s="88"/>
      <c r="H41" s="173" t="s">
        <v>129</v>
      </c>
      <c r="I41" s="88"/>
      <c r="J41" s="182" t="s">
        <v>53</v>
      </c>
      <c r="K41" s="70"/>
    </row>
    <row r="42" spans="1:11" ht="18.75" customHeight="1" thickBot="1">
      <c r="A42" s="80" t="s">
        <v>10</v>
      </c>
      <c r="B42" s="132" t="s">
        <v>28</v>
      </c>
      <c r="C42" s="89"/>
      <c r="D42" s="157" t="s">
        <v>45</v>
      </c>
      <c r="E42" s="89"/>
      <c r="F42" s="124"/>
      <c r="G42" s="89"/>
      <c r="H42" s="132" t="s">
        <v>28</v>
      </c>
      <c r="I42" s="89"/>
      <c r="J42" s="157" t="s">
        <v>45</v>
      </c>
      <c r="K42" s="80"/>
    </row>
    <row r="43" spans="1:11" ht="15.75" thickBot="1">
      <c r="A43" s="81"/>
      <c r="B43" s="135" t="s">
        <v>67</v>
      </c>
      <c r="C43" s="53"/>
      <c r="D43" s="135" t="s">
        <v>94</v>
      </c>
      <c r="E43" s="53"/>
      <c r="F43" s="119" t="s">
        <v>115</v>
      </c>
      <c r="G43" s="53"/>
      <c r="H43" s="170" t="s">
        <v>130</v>
      </c>
      <c r="I43" s="71"/>
      <c r="J43" s="135" t="s">
        <v>74</v>
      </c>
      <c r="K43" s="53"/>
    </row>
    <row r="44" spans="1:11" s="33" customFormat="1" ht="18">
      <c r="A44" s="82" t="s">
        <v>6</v>
      </c>
      <c r="B44" s="127" t="s">
        <v>68</v>
      </c>
      <c r="C44" s="113"/>
      <c r="D44" s="155" t="s">
        <v>95</v>
      </c>
      <c r="E44" s="112"/>
      <c r="F44" s="122"/>
      <c r="G44" s="113"/>
      <c r="H44" s="140" t="s">
        <v>131</v>
      </c>
      <c r="I44" s="113"/>
      <c r="J44" s="140" t="s">
        <v>161</v>
      </c>
      <c r="K44" s="78"/>
    </row>
    <row r="45" spans="1:11" ht="36" customHeight="1">
      <c r="A45" s="84" t="s">
        <v>0</v>
      </c>
      <c r="B45" s="136" t="s">
        <v>69</v>
      </c>
      <c r="C45" s="93"/>
      <c r="D45" s="141" t="s">
        <v>96</v>
      </c>
      <c r="E45" s="93"/>
      <c r="F45" s="123"/>
      <c r="G45" s="93"/>
      <c r="H45" s="152" t="s">
        <v>132</v>
      </c>
      <c r="I45" s="93"/>
      <c r="J45" s="130" t="s">
        <v>162</v>
      </c>
      <c r="K45" s="68"/>
    </row>
    <row r="46" spans="1:11" ht="51" customHeight="1">
      <c r="A46" s="84" t="s">
        <v>7</v>
      </c>
      <c r="B46" s="137" t="s">
        <v>70</v>
      </c>
      <c r="C46" s="93"/>
      <c r="D46" s="130" t="s">
        <v>97</v>
      </c>
      <c r="E46" s="93"/>
      <c r="F46" s="123"/>
      <c r="G46" s="93"/>
      <c r="H46" s="151" t="s">
        <v>133</v>
      </c>
      <c r="I46" s="93"/>
      <c r="J46" s="130" t="s">
        <v>163</v>
      </c>
      <c r="K46" s="68"/>
    </row>
    <row r="47" spans="1:11" ht="51" customHeight="1">
      <c r="A47" s="86" t="s">
        <v>8</v>
      </c>
      <c r="B47" s="137" t="s">
        <v>71</v>
      </c>
      <c r="C47" s="94"/>
      <c r="D47" s="130" t="s">
        <v>98</v>
      </c>
      <c r="E47" s="87"/>
      <c r="F47" s="123"/>
      <c r="G47" s="87"/>
      <c r="H47" s="174" t="s">
        <v>134</v>
      </c>
      <c r="I47" s="87"/>
      <c r="J47" s="145" t="s">
        <v>164</v>
      </c>
      <c r="K47" s="69"/>
    </row>
    <row r="48" spans="1:11" ht="47.25" customHeight="1">
      <c r="A48" s="86" t="s">
        <v>5</v>
      </c>
      <c r="B48" s="137" t="s">
        <v>72</v>
      </c>
      <c r="C48" s="91"/>
      <c r="D48" s="130" t="s">
        <v>99</v>
      </c>
      <c r="E48" s="87"/>
      <c r="F48" s="123"/>
      <c r="G48" s="87"/>
      <c r="H48" s="174" t="s">
        <v>46</v>
      </c>
      <c r="I48" s="87"/>
      <c r="J48" s="145" t="s">
        <v>165</v>
      </c>
      <c r="K48" s="69"/>
    </row>
    <row r="49" spans="1:11" ht="21" customHeight="1">
      <c r="A49" s="70" t="s">
        <v>9</v>
      </c>
      <c r="B49" s="138" t="s">
        <v>73</v>
      </c>
      <c r="C49" s="108"/>
      <c r="D49" s="156" t="s">
        <v>52</v>
      </c>
      <c r="E49" s="88"/>
      <c r="F49" s="123"/>
      <c r="G49" s="88"/>
      <c r="H49" s="138" t="s">
        <v>53</v>
      </c>
      <c r="I49" s="88"/>
      <c r="J49" s="138" t="s">
        <v>166</v>
      </c>
      <c r="K49" s="70"/>
    </row>
    <row r="50" spans="1:11" ht="27" customHeight="1" thickBot="1">
      <c r="A50" s="80" t="s">
        <v>10</v>
      </c>
      <c r="B50" s="132" t="s">
        <v>28</v>
      </c>
      <c r="C50" s="89"/>
      <c r="D50" s="157" t="s">
        <v>45</v>
      </c>
      <c r="E50" s="89"/>
      <c r="F50" s="124"/>
      <c r="G50" s="89"/>
      <c r="H50" s="132" t="s">
        <v>43</v>
      </c>
      <c r="I50" s="89"/>
      <c r="J50" s="157" t="s">
        <v>45</v>
      </c>
      <c r="K50" s="80"/>
    </row>
    <row r="51" spans="1:11" ht="15.75" thickBot="1">
      <c r="A51" s="81"/>
      <c r="B51" s="139" t="s">
        <v>74</v>
      </c>
      <c r="C51" s="53"/>
      <c r="D51" s="158" t="s">
        <v>100</v>
      </c>
      <c r="E51" s="53"/>
      <c r="F51" s="119" t="s">
        <v>116</v>
      </c>
      <c r="G51" s="53"/>
      <c r="H51" s="175" t="s">
        <v>135</v>
      </c>
      <c r="I51" s="71"/>
      <c r="J51" s="158" t="s">
        <v>167</v>
      </c>
      <c r="K51" s="53"/>
    </row>
    <row r="52" spans="1:11" s="33" customFormat="1" ht="20.25" customHeight="1">
      <c r="A52" s="82" t="s">
        <v>6</v>
      </c>
      <c r="B52" s="140" t="s">
        <v>75</v>
      </c>
      <c r="C52" s="113"/>
      <c r="D52" s="140" t="s">
        <v>101</v>
      </c>
      <c r="E52" s="83"/>
      <c r="F52" s="122"/>
      <c r="G52" s="83"/>
      <c r="H52" s="140" t="s">
        <v>136</v>
      </c>
      <c r="I52" s="83"/>
      <c r="J52" s="140" t="s">
        <v>168</v>
      </c>
      <c r="K52" s="78"/>
    </row>
    <row r="53" spans="1:11" ht="46.5" customHeight="1">
      <c r="A53" s="84" t="s">
        <v>0</v>
      </c>
      <c r="B53" s="141" t="s">
        <v>76</v>
      </c>
      <c r="C53" s="93"/>
      <c r="D53" s="152" t="s">
        <v>102</v>
      </c>
      <c r="E53" s="85"/>
      <c r="F53" s="123"/>
      <c r="G53" s="85"/>
      <c r="H53" s="152" t="s">
        <v>137</v>
      </c>
      <c r="I53" s="85"/>
      <c r="J53" s="183" t="s">
        <v>169</v>
      </c>
      <c r="K53" s="68"/>
    </row>
    <row r="54" spans="1:11" ht="30.75" customHeight="1">
      <c r="A54" s="84" t="s">
        <v>7</v>
      </c>
      <c r="B54" s="128" t="s">
        <v>77</v>
      </c>
      <c r="C54" s="93"/>
      <c r="D54" s="159" t="s">
        <v>103</v>
      </c>
      <c r="E54" s="85"/>
      <c r="F54" s="123"/>
      <c r="G54" s="85"/>
      <c r="H54" s="176" t="s">
        <v>138</v>
      </c>
      <c r="I54" s="85"/>
      <c r="J54" s="176" t="s">
        <v>170</v>
      </c>
      <c r="K54" s="68"/>
    </row>
    <row r="55" spans="1:11" ht="22.5">
      <c r="A55" s="86" t="s">
        <v>8</v>
      </c>
      <c r="B55" s="134" t="s">
        <v>78</v>
      </c>
      <c r="C55" s="94"/>
      <c r="D55" s="152" t="s">
        <v>104</v>
      </c>
      <c r="E55" s="87"/>
      <c r="F55" s="123"/>
      <c r="G55" s="87"/>
      <c r="H55" s="152" t="s">
        <v>139</v>
      </c>
      <c r="I55" s="87"/>
      <c r="J55" s="164" t="s">
        <v>171</v>
      </c>
      <c r="K55" s="69"/>
    </row>
    <row r="56" spans="1:11" ht="22.5">
      <c r="A56" s="86" t="s">
        <v>5</v>
      </c>
      <c r="B56" s="142" t="s">
        <v>54</v>
      </c>
      <c r="C56" s="91"/>
      <c r="D56" s="160" t="s">
        <v>105</v>
      </c>
      <c r="E56" s="87"/>
      <c r="F56" s="123"/>
      <c r="G56" s="87"/>
      <c r="H56" s="160" t="s">
        <v>140</v>
      </c>
      <c r="I56" s="87"/>
      <c r="J56" s="165" t="s">
        <v>172</v>
      </c>
      <c r="K56" s="69"/>
    </row>
    <row r="57" spans="1:11" ht="17.25" customHeight="1">
      <c r="A57" s="70" t="s">
        <v>9</v>
      </c>
      <c r="B57" s="143" t="s">
        <v>79</v>
      </c>
      <c r="C57" s="108"/>
      <c r="D57" s="143" t="s">
        <v>53</v>
      </c>
      <c r="E57" s="88"/>
      <c r="F57" s="123"/>
      <c r="G57" s="88"/>
      <c r="H57" s="177" t="s">
        <v>141</v>
      </c>
      <c r="I57" s="88"/>
      <c r="J57" s="184" t="s">
        <v>173</v>
      </c>
      <c r="K57" s="70"/>
    </row>
    <row r="58" spans="1:11" ht="27" customHeight="1" thickBot="1">
      <c r="A58" s="80" t="s">
        <v>10</v>
      </c>
      <c r="B58" s="132" t="s">
        <v>28</v>
      </c>
      <c r="C58" s="89"/>
      <c r="D58" s="157" t="s">
        <v>45</v>
      </c>
      <c r="E58" s="89"/>
      <c r="F58" s="124"/>
      <c r="G58" s="89"/>
      <c r="H58" s="132" t="s">
        <v>43</v>
      </c>
      <c r="I58" s="89"/>
      <c r="J58" s="132" t="s">
        <v>28</v>
      </c>
      <c r="K58" s="80"/>
    </row>
    <row r="59" spans="1:11" ht="15.75" thickBot="1">
      <c r="A59" s="81"/>
      <c r="B59" s="144" t="s">
        <v>80</v>
      </c>
      <c r="C59" s="53"/>
      <c r="D59" s="135" t="s">
        <v>106</v>
      </c>
      <c r="E59" s="53"/>
      <c r="F59" s="119" t="s">
        <v>117</v>
      </c>
      <c r="G59" s="53"/>
      <c r="H59" s="170" t="s">
        <v>142</v>
      </c>
      <c r="I59" s="71"/>
      <c r="J59" s="185"/>
      <c r="K59" s="98"/>
    </row>
    <row r="60" spans="1:11" s="33" customFormat="1" ht="18">
      <c r="A60" s="82" t="s">
        <v>6</v>
      </c>
      <c r="B60" s="145" t="s">
        <v>81</v>
      </c>
      <c r="C60" s="77"/>
      <c r="D60" s="161" t="s">
        <v>107</v>
      </c>
      <c r="E60" s="83"/>
      <c r="F60" s="120"/>
      <c r="G60" s="83"/>
      <c r="H60" s="178" t="s">
        <v>143</v>
      </c>
      <c r="I60" s="90"/>
      <c r="J60" s="122"/>
      <c r="K60" s="78"/>
    </row>
    <row r="61" spans="1:11" ht="22.5">
      <c r="A61" s="84" t="s">
        <v>0</v>
      </c>
      <c r="B61" s="146" t="s">
        <v>82</v>
      </c>
      <c r="C61" s="85"/>
      <c r="D61" s="162" t="s">
        <v>108</v>
      </c>
      <c r="E61" s="85"/>
      <c r="F61" s="120"/>
      <c r="G61" s="85"/>
      <c r="H61" s="179" t="s">
        <v>144</v>
      </c>
      <c r="I61" s="95"/>
      <c r="J61" s="123"/>
      <c r="K61" s="93"/>
    </row>
    <row r="62" spans="1:11" ht="22.5">
      <c r="A62" s="84" t="s">
        <v>7</v>
      </c>
      <c r="B62" s="130" t="s">
        <v>83</v>
      </c>
      <c r="C62" s="85"/>
      <c r="D62" s="163" t="s">
        <v>109</v>
      </c>
      <c r="E62" s="85"/>
      <c r="F62" s="120"/>
      <c r="G62" s="85"/>
      <c r="H62" s="130" t="s">
        <v>145</v>
      </c>
      <c r="I62" s="95"/>
      <c r="J62" s="123"/>
      <c r="K62" s="93"/>
    </row>
    <row r="63" spans="1:11" ht="33.75">
      <c r="A63" s="86" t="s">
        <v>8</v>
      </c>
      <c r="B63" s="134" t="s">
        <v>42</v>
      </c>
      <c r="C63" s="87"/>
      <c r="D63" s="164" t="s">
        <v>110</v>
      </c>
      <c r="E63" s="87"/>
      <c r="F63" s="120"/>
      <c r="G63" s="87"/>
      <c r="H63" s="164" t="s">
        <v>146</v>
      </c>
      <c r="I63" s="96"/>
      <c r="J63" s="123"/>
      <c r="K63" s="94"/>
    </row>
    <row r="64" spans="1:11" ht="63" customHeight="1">
      <c r="A64" s="86" t="s">
        <v>5</v>
      </c>
      <c r="B64" s="147" t="s">
        <v>84</v>
      </c>
      <c r="C64" s="87"/>
      <c r="D64" s="165" t="s">
        <v>111</v>
      </c>
      <c r="E64" s="87"/>
      <c r="F64" s="120"/>
      <c r="G64" s="87"/>
      <c r="H64" s="165" t="s">
        <v>147</v>
      </c>
      <c r="I64" s="96"/>
      <c r="J64" s="123"/>
      <c r="K64" s="94"/>
    </row>
    <row r="65" spans="1:11" ht="18">
      <c r="A65" s="70" t="s">
        <v>9</v>
      </c>
      <c r="B65" s="148" t="s">
        <v>53</v>
      </c>
      <c r="C65" s="88"/>
      <c r="D65" s="166" t="s">
        <v>112</v>
      </c>
      <c r="E65" s="88"/>
      <c r="F65" s="120"/>
      <c r="G65" s="88"/>
      <c r="H65" s="166" t="s">
        <v>50</v>
      </c>
      <c r="I65" s="97"/>
      <c r="J65" s="123"/>
      <c r="K65" s="91"/>
    </row>
    <row r="66" spans="1:11" ht="16.5" customHeight="1">
      <c r="A66" s="80" t="s">
        <v>10</v>
      </c>
      <c r="B66" s="149" t="s">
        <v>28</v>
      </c>
      <c r="C66" s="89"/>
      <c r="D66" s="157" t="s">
        <v>45</v>
      </c>
      <c r="E66" s="89"/>
      <c r="F66" s="120"/>
      <c r="G66" s="89"/>
      <c r="H66" s="132" t="s">
        <v>43</v>
      </c>
      <c r="I66" s="89"/>
      <c r="J66" s="124"/>
      <c r="K66" s="92"/>
    </row>
    <row r="67" spans="1:11" s="4" customFormat="1" ht="14.25" thickBot="1">
      <c r="A67" s="2"/>
      <c r="B67" s="6" t="s">
        <v>4</v>
      </c>
      <c r="C67" s="3">
        <f>COUNT(C29:C66)</f>
        <v>0</v>
      </c>
      <c r="D67" s="16"/>
      <c r="E67" s="3">
        <f>COUNT(E29:E66)</f>
        <v>0</v>
      </c>
      <c r="F67" s="121"/>
      <c r="G67" s="3">
        <f>COUNT(G29:G66)</f>
        <v>0</v>
      </c>
      <c r="H67" s="3"/>
      <c r="I67" s="3">
        <f>COUNT(I29:I66)</f>
        <v>0</v>
      </c>
      <c r="J67" s="99"/>
      <c r="K67" s="100">
        <f>COUNT(K29:K66)</f>
        <v>0</v>
      </c>
    </row>
    <row r="68" spans="1:11" s="4" customFormat="1" ht="14.25" thickBot="1">
      <c r="A68" s="2"/>
      <c r="B68" s="26" t="s">
        <v>25</v>
      </c>
      <c r="C68" s="27"/>
      <c r="D68" s="28">
        <v>13</v>
      </c>
      <c r="E68" s="17"/>
      <c r="F68" s="18"/>
      <c r="G68" s="17"/>
      <c r="H68" s="17"/>
      <c r="I68" s="17"/>
      <c r="J68" s="17"/>
      <c r="K68" s="17"/>
    </row>
    <row r="69" spans="2:11" ht="16.5" thickBot="1" thickTop="1">
      <c r="B69" s="26" t="s">
        <v>26</v>
      </c>
      <c r="C69" s="27"/>
      <c r="D69" s="29">
        <f>F23</f>
        <v>0</v>
      </c>
      <c r="E69" s="5"/>
      <c r="F69" s="5"/>
      <c r="G69" s="5"/>
      <c r="H69" s="41" t="s">
        <v>24</v>
      </c>
      <c r="K69" s="5"/>
    </row>
    <row r="70" spans="2:10" ht="15.75" thickTop="1">
      <c r="B70" s="30" t="s">
        <v>27</v>
      </c>
      <c r="C70" s="31"/>
      <c r="D70" s="32">
        <f>D68*D69</f>
        <v>0</v>
      </c>
      <c r="H70" s="41" t="s">
        <v>59</v>
      </c>
      <c r="J70" s="43">
        <f>+D70*1.1</f>
        <v>0</v>
      </c>
    </row>
  </sheetData>
  <sheetProtection/>
  <mergeCells count="9">
    <mergeCell ref="F44:F50"/>
    <mergeCell ref="F60:F67"/>
    <mergeCell ref="B9:J9"/>
    <mergeCell ref="B10:J10"/>
    <mergeCell ref="J60:J66"/>
    <mergeCell ref="F52:F58"/>
    <mergeCell ref="F28:F34"/>
    <mergeCell ref="D28:D34"/>
    <mergeCell ref="F36:F42"/>
  </mergeCells>
  <conditionalFormatting sqref="T28:AW28">
    <cfRule type="cellIs" priority="10" dxfId="2" operator="equal" stopIfTrue="1">
      <formula>"e"</formula>
    </cfRule>
    <cfRule type="cellIs" priority="11" dxfId="1" operator="equal" stopIfTrue="1">
      <formula>"d"</formula>
    </cfRule>
    <cfRule type="cellIs" priority="12" dxfId="3" operator="equal" stopIfTrue="1">
      <formula>"c"</formula>
    </cfRule>
  </conditionalFormatting>
  <dataValidations count="4">
    <dataValidation type="whole" operator="equal" allowBlank="1" showInputMessage="1" showErrorMessage="1" prompt="Si desea esta opción debe marcarla con el número 1" error="Si desea esta opción debe marcarla con el número 1" sqref="I30:I31 E30:E31 G30:G31">
      <formula1>1</formula1>
    </dataValidation>
    <dataValidation type="whole" operator="equal" allowBlank="1" showInputMessage="1" showErrorMessage="1" prompt="Si desea esta opción debe marcarla con el número 1" error="Si desea esta opción debe marcarla con el # 1" sqref="E32 G32 I32">
      <formula1>1</formula1>
    </dataValidation>
    <dataValidation type="whole" operator="equal" allowBlank="1" showInputMessage="1" showErrorMessage="1" prompt="Si desea esta opción debe marcarla con el # 1" error="Si desea esta opción debe marcarla con el # 1" sqref="E29 G29 I29">
      <formula1>1</formula1>
    </dataValidation>
    <dataValidation type="whole" operator="equal" allowBlank="1" showInputMessage="1" showErrorMessage="1" prompt="Si desea esta opción debe marcarla con el número 1" sqref="C29:C32 K29:K32 K37:K40 K45:K48 K53:K56 K61:K64 I37:I38 C45:C47 C37:C38 E37:E38 G37:G38 I45:I46 E45:E46 G45:G46 C53:C55">
      <formula1>1</formula1>
    </dataValidation>
  </dataValidations>
  <printOptions/>
  <pageMargins left="0.7" right="0.7" top="0.38" bottom="0.38" header="0.3" footer="0.3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E17"/>
  <sheetViews>
    <sheetView zoomScalePageLayoutView="0" workbookViewId="0" topLeftCell="A1">
      <selection activeCell="C10" sqref="C10:E17"/>
    </sheetView>
  </sheetViews>
  <sheetFormatPr defaultColWidth="11.421875" defaultRowHeight="15"/>
  <sheetData>
    <row r="10" spans="3:5" ht="15">
      <c r="C10" s="54" t="s">
        <v>31</v>
      </c>
      <c r="D10" s="71"/>
      <c r="E10" s="76" t="s">
        <v>32</v>
      </c>
    </row>
    <row r="11" spans="3:5" ht="15">
      <c r="C11" s="78"/>
      <c r="D11" s="117"/>
      <c r="E11" s="101"/>
    </row>
    <row r="12" spans="3:5" ht="108.75">
      <c r="C12" s="78" t="s">
        <v>40</v>
      </c>
      <c r="D12" s="72"/>
      <c r="E12" s="102" t="s">
        <v>38</v>
      </c>
    </row>
    <row r="13" spans="3:5" ht="62.25">
      <c r="C13" s="101" t="s">
        <v>33</v>
      </c>
      <c r="D13" s="73"/>
      <c r="E13" s="103" t="s">
        <v>39</v>
      </c>
    </row>
    <row r="14" spans="3:5" ht="62.25">
      <c r="C14" s="109" t="s">
        <v>35</v>
      </c>
      <c r="D14" s="73"/>
      <c r="E14" s="109" t="s">
        <v>41</v>
      </c>
    </row>
    <row r="15" spans="3:5" ht="78">
      <c r="C15" s="102" t="s">
        <v>34</v>
      </c>
      <c r="D15" s="74"/>
      <c r="E15" s="103" t="s">
        <v>37</v>
      </c>
    </row>
    <row r="16" spans="3:5" ht="15">
      <c r="C16" s="110" t="s">
        <v>30</v>
      </c>
      <c r="D16" s="116"/>
      <c r="E16" s="110" t="s">
        <v>36</v>
      </c>
    </row>
    <row r="17" spans="3:5" ht="15">
      <c r="C17" s="107" t="s">
        <v>28</v>
      </c>
      <c r="D17" s="75"/>
      <c r="E17" s="79" t="s">
        <v>29</v>
      </c>
    </row>
  </sheetData>
  <sheetProtection/>
  <dataValidations count="3">
    <dataValidation type="whole" operator="equal" allowBlank="1" showInputMessage="1" showErrorMessage="1" prompt="Si desea esta opción debe marcarla con el # 1" error="Si desea esta opción debe marcarla con el # 1" sqref="D12">
      <formula1>1</formula1>
    </dataValidation>
    <dataValidation type="whole" operator="equal" allowBlank="1" showInputMessage="1" showErrorMessage="1" prompt="Si desea esta opción debe marcarla con el número 1" error="Si desea esta opción debe marcarla con el # 1" sqref="D15">
      <formula1>1</formula1>
    </dataValidation>
    <dataValidation type="whole" operator="equal" allowBlank="1" showInputMessage="1" showErrorMessage="1" prompt="Si desea esta opción debe marcarla con el número 1" error="Si desea esta opción debe marcarla con el número 1" sqref="D13:D14">
      <formula1>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ROOSEVELT - KARIE HIGA</cp:lastModifiedBy>
  <cp:lastPrinted>2012-03-23T21:21:08Z</cp:lastPrinted>
  <dcterms:created xsi:type="dcterms:W3CDTF">2012-03-23T17:14:35Z</dcterms:created>
  <dcterms:modified xsi:type="dcterms:W3CDTF">2018-04-25T16:05:39Z</dcterms:modified>
  <cp:category/>
  <cp:version/>
  <cp:contentType/>
  <cp:contentStatus/>
</cp:coreProperties>
</file>