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silvestre\Desktop\SETIEMBRE\"/>
    </mc:Choice>
  </mc:AlternateContent>
  <xr:revisionPtr revIDLastSave="0" documentId="13_ncr:1_{49E42773-4DC0-41D5-9737-D3EC2939A53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ECUNDARIA" sheetId="34" r:id="rId1"/>
    <sheet name="Hoja2" sheetId="36" r:id="rId2"/>
  </sheets>
  <definedNames>
    <definedName name="_xlnm.Print_Area" localSheetId="0">SECUNDARIA!$A$1:$K$60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28" i="34" l="1"/>
  <c r="AQ28" i="34"/>
  <c r="AP28" i="34"/>
  <c r="AO28" i="34"/>
  <c r="AN28" i="34"/>
  <c r="AM28" i="34"/>
  <c r="AL28" i="34"/>
  <c r="AK28" i="34"/>
  <c r="AJ28" i="34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AT28" i="34" l="1"/>
  <c r="AS28" i="34"/>
  <c r="K57" i="34"/>
  <c r="I57" i="34"/>
  <c r="G57" i="34"/>
  <c r="E57" i="34"/>
  <c r="C57" i="34"/>
  <c r="AU28" i="34" l="1"/>
  <c r="F23" i="34" s="1"/>
  <c r="D59" i="34" s="1"/>
  <c r="D60" i="34" s="1"/>
  <c r="F24" i="34" l="1"/>
  <c r="R28" i="34" s="1"/>
  <c r="K24" i="34" l="1"/>
  <c r="S28" i="34" s="1"/>
</calcChain>
</file>

<file path=xl/sharedStrings.xml><?xml version="1.0" encoding="utf-8"?>
<sst xmlns="http://schemas.openxmlformats.org/spreadsheetml/2006/main" count="299" uniqueCount="232">
  <si>
    <t>A</t>
  </si>
  <si>
    <t xml:space="preserve"> </t>
  </si>
  <si>
    <t>TOTAL ALMUERZOS POR MES</t>
  </si>
  <si>
    <t>PRECIO POR MENU</t>
  </si>
  <si>
    <t>INSTRUCCIONES PARA HACER PEDIDOS:</t>
  </si>
  <si>
    <t>Utilizar una hoja para los datos (nombre y grado) y selección de almuerzos de cada alumno</t>
  </si>
  <si>
    <t>Importante:</t>
  </si>
  <si>
    <t>Grabar este archivo, sugerencia: usar como nombre del archivo el apellido de el/los alumno(s)</t>
  </si>
  <si>
    <t xml:space="preserve">SUB - TOTAL </t>
  </si>
  <si>
    <t>LLENAR LOS SIGUIENTES 3 CAMPOS:</t>
  </si>
  <si>
    <t>E</t>
  </si>
  <si>
    <t>B</t>
  </si>
  <si>
    <t>P</t>
  </si>
  <si>
    <t>R</t>
  </si>
  <si>
    <t>BCP Cód. Cta. Interbancario:  002-194-001831750024-99</t>
  </si>
  <si>
    <t>Una vez que haya completado su selección de almuerzos, el sistema calculará el importe total y lo presentará como Total a depositar en el BCP</t>
  </si>
  <si>
    <t>GRADO(poner solo el número):</t>
  </si>
  <si>
    <t>Para seleccionar los almuerzos de cada dia, ingresar el número 1 en el espacio disponible a la derecha de cada opción (casilla azúl). Con este ingreso, el sistema calculará automáticamente el total de almuerzos seleccionados y el costo. Si por error marca un recuadro incorrecto, usar la tecla delete para borrarlo.</t>
  </si>
  <si>
    <r>
      <t xml:space="preserve">Una vez llenado el/los formato(s) GRABAR(los) el/los archivos y enviarlo(s) al correo electrónico </t>
    </r>
    <r>
      <rPr>
        <b/>
        <sz val="12"/>
        <color indexed="10"/>
        <rFont val="Calibri"/>
        <family val="2"/>
      </rPr>
      <t>sansilvestre@charlotte.com.pe</t>
    </r>
  </si>
  <si>
    <t>CUENTA RECAUDADORA COLEGIOS</t>
  </si>
  <si>
    <t>BCP en soles:                           194-1831750-0-24</t>
  </si>
  <si>
    <t xml:space="preserve">SCOTIABANK en soles:            001-0105622      </t>
  </si>
  <si>
    <t>NO LLENAR NADA EN ESTOS CAMPOS, SE CALCULARAN AUTOMÁTICAMENTE:</t>
  </si>
  <si>
    <t>TOTAL A PAGAR</t>
  </si>
  <si>
    <t>NOMBRE DE LA ALUMNA:</t>
  </si>
  <si>
    <t>APELLIDO DE LA ALUMNA:</t>
  </si>
  <si>
    <t>PAGO CON MORA DESPUES</t>
  </si>
  <si>
    <t>MENU SECUNDARIA</t>
  </si>
  <si>
    <t>Mandarina</t>
  </si>
  <si>
    <t>Créditos por ausencia serán otorgados tan sólo si los padres de familia se comunican con la empresa únicamente vía correo electrónico con una anticipación no menor de 24 horas**</t>
  </si>
  <si>
    <t>Encanelado</t>
  </si>
  <si>
    <t>Alfajor de lucuma</t>
  </si>
  <si>
    <t>Gelatina de naranja</t>
  </si>
  <si>
    <t>Ensalada cobb</t>
  </si>
  <si>
    <t>Ensalada fresca</t>
  </si>
  <si>
    <t>Limonada</t>
  </si>
  <si>
    <t>Naranjada</t>
  </si>
  <si>
    <t>Maracuyá</t>
  </si>
  <si>
    <t>Jueves 01 de Noviembre</t>
  </si>
  <si>
    <t>Viernes 02 de Noviembre</t>
  </si>
  <si>
    <t>Huevo al nido</t>
  </si>
  <si>
    <t xml:space="preserve">Milanesa de pescado c/ yuca sancochada </t>
  </si>
  <si>
    <t>Pollo tipo pollada  c/ papas al orégano y ensalada de tomate</t>
  </si>
  <si>
    <t>Fruta de estación</t>
  </si>
  <si>
    <t>Chicha morada</t>
  </si>
  <si>
    <t>Lunes 05 de Noviembre</t>
  </si>
  <si>
    <t>Martes 06 de Noviembre</t>
  </si>
  <si>
    <t>Miércoles 07 de Noviembre</t>
  </si>
  <si>
    <t>Jueves 08 de Noviembre</t>
  </si>
  <si>
    <t>Viernes 09 de Noviembre</t>
  </si>
  <si>
    <t>Ensalada rusa</t>
  </si>
  <si>
    <t>Ensalada mixta con palta</t>
  </si>
  <si>
    <t>Choclo con queso</t>
  </si>
  <si>
    <t>Wantan con tamarindo</t>
  </si>
  <si>
    <t>Ensalada parrillera</t>
  </si>
  <si>
    <t>Hamburguesa a la plancha c/ verduras cocidas</t>
  </si>
  <si>
    <t xml:space="preserve">Nuggets de pollo caseros  con papitas cocktail </t>
  </si>
  <si>
    <t xml:space="preserve">Seco de pollo con yuca sancochada
</t>
  </si>
  <si>
    <t>Albondigas con fideo tornillo en salsa roja</t>
  </si>
  <si>
    <t>Pescado a la plancha c/arroz primavera</t>
  </si>
  <si>
    <t>Pollo al romero c/papa sancochada y arroz blanco</t>
  </si>
  <si>
    <t>Pavo al horno con camote glaseado</t>
  </si>
  <si>
    <t>Lomito al jugo c/ puré de papa y arroz</t>
  </si>
  <si>
    <t xml:space="preserve">Pollo chi hau kay con arroz chaufa </t>
  </si>
  <si>
    <t>Asado con papas a la mediterranea</t>
  </si>
  <si>
    <t>Pionono de manjar</t>
  </si>
  <si>
    <t>Gelatina de fresa</t>
  </si>
  <si>
    <t>Tres leches</t>
  </si>
  <si>
    <t>Flan de vainilla</t>
  </si>
  <si>
    <t>Manzana</t>
  </si>
  <si>
    <t>Lunes 12 de noviembre</t>
  </si>
  <si>
    <t>Martes 13 de Noviembre</t>
  </si>
  <si>
    <t>Miércoles 14 de Noviembre</t>
  </si>
  <si>
    <t>Jueves 15 de Noviembre</t>
  </si>
  <si>
    <t>Viernes 16 de Noviembre</t>
  </si>
  <si>
    <t>Duo de huevo(huancaína y ocopa)</t>
  </si>
  <si>
    <t>Palta a la Reyna</t>
  </si>
  <si>
    <t>Quesadillas</t>
  </si>
  <si>
    <t>Ensalada alemana</t>
  </si>
  <si>
    <t>Arroz con pollo a la jardinera con ensalada de lechuga y tomate</t>
  </si>
  <si>
    <t>Res atomatada con camote y arroz</t>
  </si>
  <si>
    <t>Estofado de pavita con papa al horno</t>
  </si>
  <si>
    <t>Aji de pollo con papa sancochada y arroz</t>
  </si>
  <si>
    <t>Nuggest de pescado  c/ camote y  arroz</t>
  </si>
  <si>
    <t>Lasaña a la boloñesa con pan al ajo</t>
  </si>
  <si>
    <t>Pollo al horno c/locro de zapallo</t>
  </si>
  <si>
    <t>Pollo en salsa de ostión c/ arroz chaufa vegetariano</t>
  </si>
  <si>
    <t>Cheeseburger c/ensalada cocida</t>
  </si>
  <si>
    <t>Fetuccini a lo Alfredo con pollo</t>
  </si>
  <si>
    <t>Torta domino</t>
  </si>
  <si>
    <t>Pie de manzana</t>
  </si>
  <si>
    <t>Compota de membrillo</t>
  </si>
  <si>
    <t>Lunes 19 de Noviembre</t>
  </si>
  <si>
    <t>Martes 20 de noviembre</t>
  </si>
  <si>
    <t>Miércoles 21 de Noviembre</t>
  </si>
  <si>
    <t>Jueves 22  de Noviembre</t>
  </si>
  <si>
    <t>Viernes 23 de Noviembre</t>
  </si>
  <si>
    <t>Tequeños  c/ tártara</t>
  </si>
  <si>
    <t>Ensalada caesar</t>
  </si>
  <si>
    <t>Quiche caprese</t>
  </si>
  <si>
    <t>Jamon Primavera</t>
  </si>
  <si>
    <t>Filete de pollo c/ Canutos al pesto.</t>
  </si>
  <si>
    <t>Chicharrón de pollo c/papa dorada y salsa tártara.</t>
  </si>
  <si>
    <t>Bisteck al grill c/ verduras mediterráneas y arroz.</t>
  </si>
  <si>
    <t>Albóndigas con puré de papa y arroz.</t>
  </si>
  <si>
    <t>Milanesa de pollo con papas fritas.</t>
  </si>
  <si>
    <t xml:space="preserve">Lomo saltado </t>
  </si>
  <si>
    <t>Adobo de res con pure de pallares</t>
  </si>
  <si>
    <t>Escabeche de pollo c/ camote al horno y arroz</t>
  </si>
  <si>
    <t>Pavo al horno con arroz arabe</t>
  </si>
  <si>
    <t>Chuleta de cerdo  con ensalada rusa</t>
  </si>
  <si>
    <t>Bavarois de mango</t>
  </si>
  <si>
    <t>Compota mixta de frutas</t>
  </si>
  <si>
    <t>Lunes 26 de Noviembre</t>
  </si>
  <si>
    <t>Martes 27 de noviembre</t>
  </si>
  <si>
    <t>Miércoles 28 de Noviembre</t>
  </si>
  <si>
    <t>Jueves 29  de Noviembre</t>
  </si>
  <si>
    <t>Viernes 30 de Noviembre</t>
  </si>
  <si>
    <t>Papa en salsa de rocoto</t>
  </si>
  <si>
    <t>Causa con verduras</t>
  </si>
  <si>
    <t>Salpicón de pollo</t>
  </si>
  <si>
    <t>Enrollado vegetariano con tortilla integral</t>
  </si>
  <si>
    <t>Ensalada andrea</t>
  </si>
  <si>
    <t>Lechon al horno con choclo salteado</t>
  </si>
  <si>
    <t xml:space="preserve">Bistec al jugo  con ensalada de brocoli y papitas </t>
  </si>
  <si>
    <t>Goulash de carne c/camote y arroz</t>
  </si>
  <si>
    <t>Saltado de pollo con verduras y arroz blanco</t>
  </si>
  <si>
    <t xml:space="preserve">Arroz tapado montado con plátano asado </t>
  </si>
  <si>
    <t>Filete de pollo BBQ con papa al horno</t>
  </si>
  <si>
    <t>Pollo a la mostaza c/ camote asado</t>
  </si>
  <si>
    <t>Pollo enrollado con jamón y queso c/ papa duqueza y arroz</t>
  </si>
  <si>
    <t>Lomito al jugo con lentejitas guisadas</t>
  </si>
  <si>
    <t xml:space="preserve">Pescado a la plancha con ensalada jardinera </t>
  </si>
  <si>
    <t>Gelatina con frutas</t>
  </si>
  <si>
    <t>Queque marmol</t>
  </si>
  <si>
    <t>Piña al jugo</t>
  </si>
  <si>
    <t>Agua</t>
  </si>
  <si>
    <t>FERIADO</t>
  </si>
  <si>
    <t xml:space="preserve">Teléfono de contacto: 949 105 367 </t>
  </si>
  <si>
    <t>Arroz con pollo y salsa criolla</t>
  </si>
  <si>
    <t>Mazamorra morada</t>
  </si>
  <si>
    <t>Compota de frutas</t>
  </si>
  <si>
    <t>Lunes 2 de Setiembre</t>
  </si>
  <si>
    <t>Martes 3 de Setiembre</t>
  </si>
  <si>
    <t>Miércoles 4 de Setiembre</t>
  </si>
  <si>
    <t>Jueves  5 de Setiembre</t>
  </si>
  <si>
    <t>Viernes  6 de Setiembre</t>
  </si>
  <si>
    <t>Espaguetti a la boloñesa con pan al ajo</t>
  </si>
  <si>
    <t>Guiso de pollo con lentejas</t>
  </si>
  <si>
    <t>Suprema de pollo con ensalada de legumbres(vainitas, zanahoria, brócoli, betarraga, lechuga)</t>
  </si>
  <si>
    <t>Nuggets de pescado con ensalada mixta (lechuga,tomate,pepino,zanahoria,rabanito)</t>
  </si>
  <si>
    <t>Saltado de pollo con brocoli</t>
  </si>
  <si>
    <t>Crispy chicken con salsa tártara y ensalada de lechuga, zanahoria, apio y pasas</t>
  </si>
  <si>
    <t>Pavo al romero  con Pure de papa</t>
  </si>
  <si>
    <t xml:space="preserve">Estofado de res con camote sancochado </t>
  </si>
  <si>
    <t>Pollo tipo brasa con papitas al romero</t>
  </si>
  <si>
    <t xml:space="preserve">Chuleta de cerdo con locro de zapallo </t>
  </si>
  <si>
    <t>Mazamorra de frutas</t>
  </si>
  <si>
    <t>Flan de Vainilla</t>
  </si>
  <si>
    <t xml:space="preserve">Piña al jugo </t>
  </si>
  <si>
    <t>Lunes 9 de Setiembre</t>
  </si>
  <si>
    <t>Martes 10 de Setiembre</t>
  </si>
  <si>
    <t>Miércoles 11 de Setiembre</t>
  </si>
  <si>
    <t>Jueves  12 de Setiembre</t>
  </si>
  <si>
    <t>Viernes  13 de Setiembre</t>
  </si>
  <si>
    <t>Estofado de  res  con pure de papas</t>
  </si>
  <si>
    <t>Lechón al horno con ensalada de brócoli, vainitas y zanahoria</t>
  </si>
  <si>
    <t>Pescado gratinado con papitas cocktail al perejil</t>
  </si>
  <si>
    <t>Pollo al orégano con camote  glaseado</t>
  </si>
  <si>
    <t>Hamburguesa  a la plancha con papas fritas al horno</t>
  </si>
  <si>
    <t>Pollo al horno con ensalada de legumbres (vainitas, zanahoria, brócoli, betarraga, lechuga)</t>
  </si>
  <si>
    <t>Pollo chi jau Kay con arroz chaufa</t>
  </si>
  <si>
    <t>Lomito al jugo con lentejas</t>
  </si>
  <si>
    <t>Papa rellena con ensalada de tomate (tomate, cebolla, culantro)</t>
  </si>
  <si>
    <t>Sandia picada</t>
  </si>
  <si>
    <t>Compota de piña</t>
  </si>
  <si>
    <t>Pudin de Vainilla</t>
  </si>
  <si>
    <t>Mazamorra de semola con pasas</t>
  </si>
  <si>
    <t>Lunes 16 de Setiembre</t>
  </si>
  <si>
    <t>Martes 17 de Setiembre</t>
  </si>
  <si>
    <t>Miércoles 18 de Setiembre</t>
  </si>
  <si>
    <t>Jueves  19 de Setiembre</t>
  </si>
  <si>
    <t>Viernes  20 de Setiembre</t>
  </si>
  <si>
    <t>Fetuccini al Alfredo con pollo</t>
  </si>
  <si>
    <t>Lomo saltado criollo</t>
  </si>
  <si>
    <t>Pavo al horno con arroz árabe</t>
  </si>
  <si>
    <t>Arroz a la jardinera con pollo y salsa criolla</t>
  </si>
  <si>
    <t>Saltado de vainitas con carne</t>
  </si>
  <si>
    <t>Asado de res con papas al orégano</t>
  </si>
  <si>
    <t>Filete de pollo  con ensalada cocida</t>
  </si>
  <si>
    <t>Pescado apanado con ensalada de espárragos a la parmesana</t>
  </si>
  <si>
    <t>Guiso de res con lentejas</t>
  </si>
  <si>
    <t>Brochetas de pollo con quinua a la huancaína</t>
  </si>
  <si>
    <t>Ensalada de frutas</t>
  </si>
  <si>
    <t>Arroz con leche</t>
  </si>
  <si>
    <t>Melón picado</t>
  </si>
  <si>
    <t>Lunes 23 de Setiembre</t>
  </si>
  <si>
    <t>Martes 24 de Setiembre</t>
  </si>
  <si>
    <t>Miércoles 25 de Setiembre</t>
  </si>
  <si>
    <t>Jueves  26 de Setiembre</t>
  </si>
  <si>
    <t>Viernes  27 de Setiembre</t>
  </si>
  <si>
    <t xml:space="preserve">Tallarines al pesto con bistec </t>
  </si>
  <si>
    <t>Arroz chaufa con pollo</t>
  </si>
  <si>
    <t>Cheeseburguer con ensalada fresca</t>
  </si>
  <si>
    <t>Albóndigas al jugo con macarrones en salsa pomodoro</t>
  </si>
  <si>
    <t>Lechón al horno con lentejitas guisadas</t>
  </si>
  <si>
    <t>Pollo saltado</t>
  </si>
  <si>
    <t>Milanesa de pescado con ensalada de brócoli, choclo, palta y huevo de codorniz</t>
  </si>
  <si>
    <t>Pollo en salsa teriyaki con papitas salteadas</t>
  </si>
  <si>
    <t>Seco de res con yuca sancochada</t>
  </si>
  <si>
    <t>Pollo con champiñones y croquetas de yuca</t>
  </si>
  <si>
    <t>Fruta picada</t>
  </si>
  <si>
    <t>Keke de vainilla</t>
  </si>
  <si>
    <t>Palta rellena</t>
  </si>
  <si>
    <t>Papa a la huancaina</t>
  </si>
  <si>
    <t xml:space="preserve">Chicken caesar </t>
  </si>
  <si>
    <t>Ensalada de palta (lechuga,tomate,zanahoria,pepino,palta)</t>
  </si>
  <si>
    <t>Huevos al nido</t>
  </si>
  <si>
    <t>Quesadilla de jamón y queso con guacamole</t>
  </si>
  <si>
    <t>Quesadillas con guacamole</t>
  </si>
  <si>
    <t xml:space="preserve">Ensalada de fideos </t>
  </si>
  <si>
    <t>Ensalada chef (espinaca,tomate,cebolla,huevo, queso, jamón)</t>
  </si>
  <si>
    <t>Huevos a la rusa</t>
  </si>
  <si>
    <t>Quiche de Poros</t>
  </si>
  <si>
    <t>QUICHE DE JAMON Y QUESO</t>
  </si>
  <si>
    <t>Ensalada Cobb(choclito,tomate,huevo,palta,lechuga)</t>
  </si>
  <si>
    <t>Choclo palteado</t>
  </si>
  <si>
    <t>Ensalada de pollo con palta</t>
  </si>
  <si>
    <t>DEL 01 DE SETIEMBRE (10%)</t>
  </si>
  <si>
    <t>TOTAL A DEPOSITAR - SETIEMBRE:</t>
  </si>
  <si>
    <t>TOTAL ALMUERZOS - SETIEMBRE:</t>
  </si>
  <si>
    <t>MENU DE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</si>
</sst>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80A]dddd\ d&quot; de &quot;mmmm&quot; de &quot;yyyy;@"/>
    <numFmt numFmtId="165" formatCode="[$S/.-280A]\ #,##0.00"/>
  </numFmts>
  <fonts count="42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B066E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u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48A54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96">
    <xf numFmtId="0" fontId="0" fillId="0" borderId="0" xfId="0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0" fillId="2" borderId="4" xfId="0" applyFont="1" applyFill="1" applyBorder="1"/>
    <xf numFmtId="0" fontId="9" fillId="2" borderId="5" xfId="0" applyFont="1" applyFill="1" applyBorder="1"/>
    <xf numFmtId="165" fontId="10" fillId="2" borderId="6" xfId="0" applyNumberFormat="1" applyFont="1" applyFill="1" applyBorder="1"/>
    <xf numFmtId="0" fontId="10" fillId="2" borderId="7" xfId="0" applyFont="1" applyFill="1" applyBorder="1" applyAlignment="1">
      <alignment horizontal="right"/>
    </xf>
    <xf numFmtId="0" fontId="10" fillId="2" borderId="8" xfId="0" applyFont="1" applyFill="1" applyBorder="1"/>
    <xf numFmtId="0" fontId="9" fillId="2" borderId="9" xfId="0" applyFont="1" applyFill="1" applyBorder="1"/>
    <xf numFmtId="165" fontId="10" fillId="2" borderId="10" xfId="0" applyNumberFormat="1" applyFont="1" applyFill="1" applyBorder="1"/>
    <xf numFmtId="0" fontId="0" fillId="0" borderId="11" xfId="0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20" fillId="0" borderId="0" xfId="0" applyFont="1"/>
    <xf numFmtId="0" fontId="22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5" fillId="3" borderId="0" xfId="0" applyFont="1" applyFill="1" applyAlignment="1">
      <alignment horizontal="centerContinuous"/>
    </xf>
    <xf numFmtId="0" fontId="11" fillId="3" borderId="0" xfId="0" applyFont="1" applyFill="1" applyAlignment="1">
      <alignment horizontal="centerContinuous"/>
    </xf>
    <xf numFmtId="0" fontId="18" fillId="3" borderId="0" xfId="0" applyFont="1" applyFill="1"/>
    <xf numFmtId="0" fontId="12" fillId="3" borderId="0" xfId="0" applyFont="1" applyFill="1"/>
    <xf numFmtId="0" fontId="13" fillId="3" borderId="0" xfId="0" applyFont="1" applyFill="1" applyAlignment="1">
      <alignment horizontal="right"/>
    </xf>
    <xf numFmtId="0" fontId="13" fillId="3" borderId="0" xfId="0" applyFont="1" applyFill="1"/>
    <xf numFmtId="165" fontId="9" fillId="0" borderId="0" xfId="0" applyNumberFormat="1" applyFont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15" fillId="3" borderId="0" xfId="0" applyFont="1" applyFill="1"/>
    <xf numFmtId="0" fontId="9" fillId="3" borderId="0" xfId="0" applyFont="1" applyFill="1"/>
    <xf numFmtId="0" fontId="5" fillId="8" borderId="15" xfId="0" applyFont="1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7" fillId="5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5" fillId="9" borderId="21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5" fillId="8" borderId="22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64" fontId="26" fillId="9" borderId="11" xfId="0" applyNumberFormat="1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164" fontId="26" fillId="9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vertical="center" wrapText="1"/>
    </xf>
    <xf numFmtId="0" fontId="4" fillId="10" borderId="17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0" fontId="4" fillId="10" borderId="0" xfId="0" applyFont="1" applyFill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16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9" fillId="6" borderId="0" xfId="0" applyFont="1" applyFill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7" fillId="0" borderId="23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7" fillId="4" borderId="16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/>
    </xf>
    <xf numFmtId="0" fontId="29" fillId="6" borderId="17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4" borderId="11" xfId="0" applyFont="1" applyFill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7" fillId="4" borderId="16" xfId="0" applyFont="1" applyFill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21" xfId="0" applyFont="1" applyFill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1" fillId="4" borderId="0" xfId="0" applyFont="1" applyFill="1" applyAlignment="1">
      <alignment horizontal="center" vertical="center" wrapText="1"/>
    </xf>
    <xf numFmtId="0" fontId="32" fillId="8" borderId="25" xfId="0" applyFont="1" applyFill="1" applyBorder="1" applyAlignment="1">
      <alignment horizontal="center" vertical="center"/>
    </xf>
    <xf numFmtId="164" fontId="32" fillId="8" borderId="26" xfId="0" applyNumberFormat="1" applyFont="1" applyFill="1" applyBorder="1" applyAlignment="1">
      <alignment horizontal="center" vertical="center"/>
    </xf>
    <xf numFmtId="164" fontId="32" fillId="8" borderId="25" xfId="0" applyNumberFormat="1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4" fillId="11" borderId="11" xfId="0" applyFont="1" applyFill="1" applyBorder="1" applyAlignment="1">
      <alignment horizontal="center" vertical="center" wrapText="1"/>
    </xf>
    <xf numFmtId="0" fontId="33" fillId="5" borderId="0" xfId="0" applyFont="1" applyFill="1" applyAlignment="1">
      <alignment horizontal="center" vertical="center"/>
    </xf>
    <xf numFmtId="0" fontId="34" fillId="5" borderId="11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horizontal="center" vertical="center" wrapText="1"/>
    </xf>
    <xf numFmtId="0" fontId="34" fillId="6" borderId="11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164" fontId="32" fillId="8" borderId="11" xfId="0" applyNumberFormat="1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4" fillId="11" borderId="17" xfId="0" applyFont="1" applyFill="1" applyBorder="1" applyAlignment="1">
      <alignment vertical="center" wrapText="1"/>
    </xf>
    <xf numFmtId="0" fontId="34" fillId="11" borderId="18" xfId="0" applyFont="1" applyFill="1" applyBorder="1" applyAlignment="1">
      <alignment vertical="center" wrapText="1"/>
    </xf>
    <xf numFmtId="0" fontId="34" fillId="11" borderId="27" xfId="0" applyFont="1" applyFill="1" applyBorder="1" applyAlignment="1">
      <alignment vertical="center" wrapText="1"/>
    </xf>
    <xf numFmtId="0" fontId="35" fillId="11" borderId="17" xfId="0" applyFont="1" applyFill="1" applyBorder="1" applyAlignment="1">
      <alignment vertical="center" wrapText="1"/>
    </xf>
    <xf numFmtId="0" fontId="35" fillId="11" borderId="18" xfId="0" applyFont="1" applyFill="1" applyBorder="1" applyAlignment="1">
      <alignment vertical="center" wrapText="1"/>
    </xf>
    <xf numFmtId="0" fontId="35" fillId="11" borderId="27" xfId="0" applyFont="1" applyFill="1" applyBorder="1" applyAlignment="1">
      <alignment vertical="center" wrapText="1"/>
    </xf>
    <xf numFmtId="164" fontId="20" fillId="8" borderId="28" xfId="0" applyNumberFormat="1" applyFont="1" applyFill="1" applyBorder="1" applyAlignment="1">
      <alignment horizontal="center" vertical="center"/>
    </xf>
    <xf numFmtId="0" fontId="20" fillId="8" borderId="25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30" fillId="0" borderId="17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64" fontId="20" fillId="8" borderId="25" xfId="0" applyNumberFormat="1" applyFont="1" applyFill="1" applyBorder="1" applyAlignment="1">
      <alignment horizontal="center" vertical="center"/>
    </xf>
    <xf numFmtId="164" fontId="20" fillId="8" borderId="26" xfId="0" applyNumberFormat="1" applyFont="1" applyFill="1" applyBorder="1" applyAlignment="1">
      <alignment horizontal="center" vertical="center" wrapText="1"/>
    </xf>
    <xf numFmtId="164" fontId="20" fillId="8" borderId="25" xfId="0" applyNumberFormat="1" applyFont="1" applyFill="1" applyBorder="1" applyAlignment="1">
      <alignment horizontal="center" vertical="center" wrapText="1"/>
    </xf>
    <xf numFmtId="0" fontId="36" fillId="11" borderId="21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0" fontId="38" fillId="11" borderId="21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 vertical="center"/>
    </xf>
    <xf numFmtId="0" fontId="36" fillId="11" borderId="11" xfId="0" applyFont="1" applyFill="1" applyBorder="1" applyAlignment="1">
      <alignment horizontal="center" vertical="center" wrapText="1"/>
    </xf>
    <xf numFmtId="0" fontId="38" fillId="11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11" borderId="11" xfId="0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/>
    </xf>
    <xf numFmtId="0" fontId="38" fillId="11" borderId="11" xfId="0" applyFont="1" applyFill="1" applyBorder="1" applyAlignment="1">
      <alignment horizontal="center" vertical="center"/>
    </xf>
    <xf numFmtId="0" fontId="37" fillId="4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/>
    </xf>
    <xf numFmtId="164" fontId="14" fillId="8" borderId="28" xfId="0" applyNumberFormat="1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164" fontId="14" fillId="8" borderId="25" xfId="0" applyNumberFormat="1" applyFont="1" applyFill="1" applyBorder="1" applyAlignment="1">
      <alignment horizontal="center" vertical="center"/>
    </xf>
    <xf numFmtId="164" fontId="14" fillId="8" borderId="26" xfId="0" applyNumberFormat="1" applyFont="1" applyFill="1" applyBorder="1" applyAlignment="1">
      <alignment horizontal="center" vertical="center" wrapText="1"/>
    </xf>
    <xf numFmtId="164" fontId="14" fillId="8" borderId="25" xfId="0" applyNumberFormat="1" applyFont="1" applyFill="1" applyBorder="1" applyAlignment="1">
      <alignment horizontal="center" vertical="center" wrapText="1"/>
    </xf>
    <xf numFmtId="0" fontId="40" fillId="11" borderId="21" xfId="0" applyFont="1" applyFill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11" borderId="11" xfId="0" applyFont="1" applyFill="1" applyBorder="1" applyAlignment="1">
      <alignment horizontal="center" vertical="center" wrapText="1"/>
    </xf>
    <xf numFmtId="0" fontId="40" fillId="11" borderId="11" xfId="0" applyFont="1" applyFill="1" applyBorder="1" applyAlignment="1">
      <alignment horizontal="center" vertical="center"/>
    </xf>
    <xf numFmtId="0" fontId="40" fillId="11" borderId="11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36" fillId="12" borderId="11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3"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302895</xdr:colOff>
      <xdr:row>0</xdr:row>
      <xdr:rowOff>0</xdr:rowOff>
    </xdr:from>
    <xdr:to>
      <xdr:col>9</xdr:col>
      <xdr:colOff>1442912</xdr:colOff>
      <xdr:row>7</xdr:row>
      <xdr:rowOff>47624</xdr:rowOff>
    </xdr:to>
    <xdr:pic>
      <xdr:nvPicPr>
        <xdr:cNvPr id="8" name="Picture 2" descr="http://www.sansilvestre.edu.pe/images/escudo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  <a:lum bright="-33000" contrast="-32000"/>
        </a:blip>
        <a:srcRect/>
        <a:stretch>
          <a:fillRect/>
        </a:stretch>
      </xdr:blipFill>
      <xdr:spPr bwMode="auto">
        <a:xfrm>
          <a:off x="9563100" y="0"/>
          <a:ext cx="1673604" cy="14954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378199</xdr:colOff>
      <xdr:row>1</xdr:row>
      <xdr:rowOff>42022</xdr:rowOff>
    </xdr:from>
    <xdr:to>
      <xdr:col>1</xdr:col>
      <xdr:colOff>2293359</xdr:colOff>
      <xdr:row>3</xdr:row>
      <xdr:rowOff>132229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DB2F059-5BF4-40BC-8E70-3EDE67574C9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317" y="210110"/>
          <a:ext cx="191516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U65"/>
  <sheetViews>
    <sheetView showGridLines="0" tabSelected="1" zoomScale="68" zoomScaleNormal="68" workbookViewId="0">
      <selection activeCell="H13" sqref="H13"/>
    </sheetView>
  </sheetViews>
  <sheetFormatPr baseColWidth="10" defaultRowHeight="12.75" x14ac:dyDescent="0.2"/>
  <cols>
    <col min="1" max="1" width="3.42578125" style="1" bestFit="1" customWidth="1"/>
    <col min="2" max="2" width="39.42578125" style="1" customWidth="1"/>
    <col min="3" max="3" width="7.85546875" style="1" customWidth="1"/>
    <col min="4" max="4" width="42.5703125" style="1" customWidth="1"/>
    <col min="5" max="5" width="7.5703125" style="1" customWidth="1"/>
    <col min="6" max="6" width="34.42578125" style="1" customWidth="1"/>
    <col min="7" max="7" width="7.5703125" style="1" customWidth="1"/>
    <col min="8" max="8" width="39" style="1" customWidth="1"/>
    <col min="9" max="9" width="8" style="1" customWidth="1"/>
    <col min="10" max="10" width="36.7109375" style="1" customWidth="1"/>
    <col min="11" max="11" width="11.28515625" style="1" customWidth="1"/>
    <col min="12" max="14" width="9.140625" style="1" customWidth="1"/>
    <col min="15" max="15" width="33.140625" style="1" customWidth="1"/>
    <col min="16" max="16" width="22.28515625" style="1" customWidth="1"/>
    <col min="17" max="17" width="9.140625" style="1" customWidth="1"/>
    <col min="18" max="18" width="13.28515625" style="1" customWidth="1"/>
    <col min="19" max="19" width="12.7109375" style="1" customWidth="1"/>
    <col min="20" max="56" width="9.140625" style="1" customWidth="1"/>
    <col min="57" max="16384" width="11.42578125" style="1"/>
  </cols>
  <sheetData>
    <row r="3" spans="1:11" ht="23.25" x14ac:dyDescent="0.35">
      <c r="A3" s="12"/>
      <c r="B3" s="12"/>
      <c r="C3" s="12"/>
      <c r="D3" s="12" t="s">
        <v>27</v>
      </c>
      <c r="E3" s="12"/>
      <c r="F3" s="14"/>
      <c r="G3" s="12"/>
      <c r="H3" s="12"/>
      <c r="I3" s="12"/>
      <c r="J3" s="12"/>
      <c r="K3" s="12"/>
    </row>
    <row r="4" spans="1:11" ht="18.75" x14ac:dyDescent="0.3">
      <c r="A4" s="12"/>
      <c r="B4" s="12" t="s">
        <v>231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9" customHeight="1" x14ac:dyDescent="0.2"/>
    <row r="6" spans="1:11" s="8" customFormat="1" ht="18.75" x14ac:dyDescent="0.3">
      <c r="A6" s="19" t="s">
        <v>4</v>
      </c>
      <c r="B6" s="15"/>
      <c r="C6" s="15"/>
      <c r="D6" s="15"/>
      <c r="E6" s="15"/>
      <c r="F6" s="15"/>
      <c r="G6" s="15"/>
      <c r="H6" s="13"/>
      <c r="I6" s="15"/>
      <c r="J6" s="15"/>
      <c r="K6" s="15"/>
    </row>
    <row r="7" spans="1:11" s="8" customFormat="1" ht="18.75" x14ac:dyDescent="0.3">
      <c r="A7" s="20">
        <v>1</v>
      </c>
      <c r="B7" s="20" t="s">
        <v>7</v>
      </c>
      <c r="C7" s="15"/>
      <c r="D7" s="15"/>
      <c r="E7" s="15"/>
      <c r="F7" s="15"/>
      <c r="G7" s="15"/>
      <c r="H7" s="13"/>
      <c r="I7" s="15"/>
      <c r="J7" s="15"/>
      <c r="K7" s="15"/>
    </row>
    <row r="8" spans="1:11" s="8" customFormat="1" ht="18.75" x14ac:dyDescent="0.3">
      <c r="A8" s="20">
        <v>2</v>
      </c>
      <c r="B8" s="21" t="s">
        <v>5</v>
      </c>
      <c r="C8" s="15"/>
      <c r="D8" s="15"/>
      <c r="E8" s="15"/>
      <c r="F8" s="15"/>
      <c r="G8" s="15"/>
      <c r="H8" s="13"/>
      <c r="I8" s="15"/>
      <c r="J8" s="15"/>
      <c r="K8" s="15"/>
    </row>
    <row r="9" spans="1:11" s="8" customFormat="1" ht="33" customHeight="1" x14ac:dyDescent="0.3">
      <c r="A9" s="22">
        <v>3</v>
      </c>
      <c r="B9" s="157" t="s">
        <v>17</v>
      </c>
      <c r="C9" s="157"/>
      <c r="D9" s="157"/>
      <c r="E9" s="157"/>
      <c r="F9" s="157"/>
      <c r="G9" s="157"/>
      <c r="H9" s="157"/>
      <c r="I9" s="157"/>
      <c r="J9" s="157"/>
      <c r="K9" s="15"/>
    </row>
    <row r="10" spans="1:11" s="8" customFormat="1" ht="18.75" customHeight="1" x14ac:dyDescent="0.3">
      <c r="A10" s="22">
        <v>4</v>
      </c>
      <c r="B10" s="157" t="s">
        <v>15</v>
      </c>
      <c r="C10" s="157"/>
      <c r="D10" s="157"/>
      <c r="E10" s="157"/>
      <c r="F10" s="157"/>
      <c r="G10" s="157"/>
      <c r="H10" s="157"/>
      <c r="I10" s="157"/>
      <c r="J10" s="157"/>
      <c r="K10" s="13"/>
    </row>
    <row r="11" spans="1:11" s="8" customFormat="1" ht="18.75" x14ac:dyDescent="0.3">
      <c r="A11" s="20">
        <v>5</v>
      </c>
      <c r="B11" s="20" t="s">
        <v>18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s="8" customFormat="1" ht="18.75" x14ac:dyDescent="0.3">
      <c r="A12" s="20"/>
      <c r="B12" s="23" t="s">
        <v>138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s="8" customFormat="1" ht="18" customHeight="1" x14ac:dyDescent="0.3">
      <c r="A13" s="19" t="s">
        <v>6</v>
      </c>
      <c r="B13" s="21"/>
      <c r="C13" s="13"/>
      <c r="D13" s="21"/>
      <c r="E13" s="13"/>
      <c r="F13" s="13"/>
      <c r="G13" s="13"/>
      <c r="H13" s="13"/>
      <c r="I13" s="13"/>
      <c r="J13" s="13"/>
      <c r="K13" s="13"/>
    </row>
    <row r="14" spans="1:11" s="8" customFormat="1" ht="18" customHeight="1" x14ac:dyDescent="0.3">
      <c r="A14" s="21"/>
      <c r="B14" s="23" t="s">
        <v>19</v>
      </c>
      <c r="C14" s="13"/>
      <c r="D14" s="20" t="s">
        <v>20</v>
      </c>
      <c r="E14" s="13"/>
      <c r="F14" s="13"/>
      <c r="G14" s="13"/>
      <c r="K14" s="13"/>
    </row>
    <row r="15" spans="1:11" s="8" customFormat="1" ht="18" customHeight="1" x14ac:dyDescent="0.3">
      <c r="A15" s="21"/>
      <c r="B15" s="23"/>
      <c r="C15" s="15"/>
      <c r="D15" s="51" t="s">
        <v>21</v>
      </c>
      <c r="E15" s="52"/>
      <c r="F15" s="15"/>
      <c r="G15" s="15"/>
      <c r="K15" s="15"/>
    </row>
    <row r="16" spans="1:11" s="8" customFormat="1" ht="18.75" x14ac:dyDescent="0.3">
      <c r="B16" s="23"/>
      <c r="C16" s="15"/>
      <c r="D16" s="20" t="s">
        <v>14</v>
      </c>
      <c r="E16" s="15"/>
      <c r="F16" s="13"/>
      <c r="G16" s="15"/>
      <c r="H16" s="13"/>
      <c r="I16" s="15"/>
      <c r="J16" s="15"/>
      <c r="K16" s="15"/>
    </row>
    <row r="17" spans="1:47" s="8" customFormat="1" ht="14.25" customHeight="1" x14ac:dyDescent="0.3">
      <c r="A17" s="15"/>
      <c r="B17" s="40" t="s">
        <v>9</v>
      </c>
      <c r="C17" s="41"/>
      <c r="D17" s="41"/>
      <c r="E17" s="15"/>
      <c r="F17" s="15" t="s">
        <v>1</v>
      </c>
      <c r="G17" s="15"/>
      <c r="H17" s="15"/>
      <c r="I17" s="15"/>
      <c r="J17" s="15"/>
      <c r="K17" s="15"/>
    </row>
    <row r="18" spans="1:47" s="32" customFormat="1" ht="15.75" x14ac:dyDescent="0.25">
      <c r="D18" s="33" t="s">
        <v>24</v>
      </c>
      <c r="E18" s="34"/>
      <c r="F18" s="35"/>
    </row>
    <row r="19" spans="1:47" s="32" customFormat="1" ht="15.75" x14ac:dyDescent="0.25">
      <c r="D19" s="33" t="s">
        <v>25</v>
      </c>
      <c r="E19" s="34"/>
      <c r="F19" s="35"/>
    </row>
    <row r="20" spans="1:47" ht="15.75" x14ac:dyDescent="0.25">
      <c r="D20" s="10" t="s">
        <v>16</v>
      </c>
      <c r="E20" s="9"/>
      <c r="F20" s="11"/>
    </row>
    <row r="21" spans="1:47" ht="15.75" x14ac:dyDescent="0.25">
      <c r="D21" s="10"/>
      <c r="E21" s="9"/>
      <c r="F21" s="11"/>
    </row>
    <row r="22" spans="1:47" ht="15.75" x14ac:dyDescent="0.25">
      <c r="B22" s="42" t="s">
        <v>22</v>
      </c>
      <c r="C22" s="43"/>
      <c r="D22" s="44"/>
      <c r="E22" s="43"/>
      <c r="F22" s="45"/>
      <c r="I22" s="1" t="s">
        <v>1</v>
      </c>
    </row>
    <row r="23" spans="1:47" ht="15.75" x14ac:dyDescent="0.25">
      <c r="B23" s="36"/>
      <c r="C23" s="36"/>
      <c r="D23" s="38" t="s">
        <v>230</v>
      </c>
      <c r="E23" s="37"/>
      <c r="F23" s="37">
        <f>AU28</f>
        <v>0</v>
      </c>
      <c r="H23" s="37"/>
      <c r="I23" s="37" t="s">
        <v>26</v>
      </c>
    </row>
    <row r="24" spans="1:47" ht="15.75" x14ac:dyDescent="0.25">
      <c r="B24" s="36"/>
      <c r="C24" s="36"/>
      <c r="D24" s="38" t="s">
        <v>229</v>
      </c>
      <c r="E24" s="37"/>
      <c r="F24" s="39">
        <f>+F23*11.5</f>
        <v>0</v>
      </c>
      <c r="H24" s="37"/>
      <c r="I24" s="37" t="s">
        <v>228</v>
      </c>
      <c r="K24" s="39">
        <f>+F24*1.1</f>
        <v>0</v>
      </c>
    </row>
    <row r="25" spans="1:47" ht="15.75" x14ac:dyDescent="0.25">
      <c r="B25" s="36"/>
      <c r="C25" s="36"/>
      <c r="D25" s="38"/>
      <c r="E25" s="37"/>
      <c r="F25" s="39"/>
      <c r="H25" s="37"/>
      <c r="J25" s="39"/>
    </row>
    <row r="26" spans="1:47" ht="13.5" thickBot="1" x14ac:dyDescent="0.25"/>
    <row r="27" spans="1:47" ht="26.25" customHeight="1" thickBot="1" x14ac:dyDescent="0.25">
      <c r="A27" s="126"/>
      <c r="B27" s="154" t="s">
        <v>142</v>
      </c>
      <c r="C27" s="155"/>
      <c r="D27" s="162" t="s">
        <v>143</v>
      </c>
      <c r="E27" s="155"/>
      <c r="F27" s="162" t="s">
        <v>144</v>
      </c>
      <c r="G27" s="155"/>
      <c r="H27" s="163" t="s">
        <v>145</v>
      </c>
      <c r="I27" s="155"/>
      <c r="J27" s="164" t="s">
        <v>146</v>
      </c>
      <c r="K27" s="130"/>
      <c r="T27" s="147">
        <v>1</v>
      </c>
      <c r="U27" s="147">
        <v>2</v>
      </c>
      <c r="V27" s="147">
        <v>3</v>
      </c>
      <c r="W27" s="147">
        <v>4</v>
      </c>
      <c r="X27" s="147">
        <v>5</v>
      </c>
      <c r="Y27" s="147">
        <v>8</v>
      </c>
      <c r="Z27" s="147">
        <v>9</v>
      </c>
      <c r="AA27" s="147">
        <v>10</v>
      </c>
      <c r="AB27" s="147">
        <v>11</v>
      </c>
      <c r="AC27" s="147">
        <v>12</v>
      </c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</row>
    <row r="28" spans="1:47" customFormat="1" ht="45" customHeight="1" x14ac:dyDescent="0.25">
      <c r="A28" s="131" t="s">
        <v>10</v>
      </c>
      <c r="B28" s="165" t="s">
        <v>213</v>
      </c>
      <c r="C28" s="166"/>
      <c r="D28" s="165" t="s">
        <v>217</v>
      </c>
      <c r="E28" s="166"/>
      <c r="F28" s="167" t="s">
        <v>220</v>
      </c>
      <c r="G28" s="166"/>
      <c r="H28" s="167" t="s">
        <v>52</v>
      </c>
      <c r="I28" s="166"/>
      <c r="J28" s="167" t="s">
        <v>225</v>
      </c>
      <c r="K28" s="131"/>
      <c r="R28" s="46">
        <f>+F24</f>
        <v>0</v>
      </c>
      <c r="S28" s="46">
        <f>+K24</f>
        <v>0</v>
      </c>
      <c r="T28" s="31" t="e">
        <f>IF($C29=1,"A",IF($C30=1,"B",IF(#REF!=1,"H","X")))</f>
        <v>#REF!</v>
      </c>
      <c r="U28" s="31" t="e">
        <f>IF($E29=1,"A",IF($E30=1,"B",IF(#REF!=1,"H","X")))</f>
        <v>#REF!</v>
      </c>
      <c r="V28" s="31" t="e">
        <f>IF($G29=1,"A",IF($G30=1,"B",IF(#REF!=1,"H","X")))</f>
        <v>#REF!</v>
      </c>
      <c r="W28" s="31" t="e">
        <f>IF($I29=1,"A",IF($I30=1,"B",IF(#REF!=1,"H","X")))</f>
        <v>#REF!</v>
      </c>
      <c r="X28" s="31" t="e">
        <f>IF($K29=1,"A",IF($K30=1,"B",IF(#REF!=1,"H","X")))</f>
        <v>#REF!</v>
      </c>
      <c r="Y28" s="31" t="e">
        <f>IF($C35=1,"A",IF($C36=1,"B",IF(#REF!=1,"H","X")))</f>
        <v>#REF!</v>
      </c>
      <c r="Z28" s="31" t="e">
        <f>IF($E35=1,"A",IF($E36=1,"B",IF(#REF!=1,"H","X")))</f>
        <v>#REF!</v>
      </c>
      <c r="AA28" s="31" t="e">
        <f>IF($G35=1,"A",IF($G36=1,"B",IF(#REF!=1,"H","X")))</f>
        <v>#REF!</v>
      </c>
      <c r="AB28" s="31" t="e">
        <f>IF($I35=1,"A",IF($I36=1,"B",IF(#REF!=1,"H","X")))</f>
        <v>#REF!</v>
      </c>
      <c r="AC28" s="31" t="e">
        <f>IF($K35=1,"A",IF($K36=1,"B",IF(#REF!=1,"H","X")))</f>
        <v>#REF!</v>
      </c>
      <c r="AD28" s="31" t="e">
        <f>IF($C41=1,"A",IF($C42=1,"B",IF(#REF!=1,"H","X")))</f>
        <v>#REF!</v>
      </c>
      <c r="AE28" s="31" t="e">
        <f>IF($E41=1,"A",IF($E42=1,"B",IF(#REF!=1,"H","X")))</f>
        <v>#REF!</v>
      </c>
      <c r="AF28" s="31" t="e">
        <f>IF($G41=1,"A",IF($G42=1,"B",IF(#REF!=1,"H","X")))</f>
        <v>#REF!</v>
      </c>
      <c r="AG28" s="31" t="e">
        <f>IF($I41=1,"A",IF($I42=1,"B",IF(#REF!=1,"H","X")))</f>
        <v>#REF!</v>
      </c>
      <c r="AH28" s="31" t="e">
        <f>IF($K41=1,"A",IF($K42=1,"B",IF(#REF!=1,"H","X")))</f>
        <v>#REF!</v>
      </c>
      <c r="AI28" s="31" t="e">
        <f>IF($C47=1,"A",IF($C48=1,"B",IF(#REF!=1,"H","X")))</f>
        <v>#REF!</v>
      </c>
      <c r="AJ28" s="31" t="e">
        <f>IF($E47=1,"A",IF($E48=1,"B",IF(#REF!=1,"H","X")))</f>
        <v>#REF!</v>
      </c>
      <c r="AK28" s="31" t="e">
        <f>IF($G47=1,"A",IF($G48=1,"B",IF(#REF!=1,"H","X")))</f>
        <v>#REF!</v>
      </c>
      <c r="AL28" s="31" t="e">
        <f>IF($I47=1,"A",IF($I48=1,"B",IF(#REF!=1,"H","X")))</f>
        <v>#REF!</v>
      </c>
      <c r="AM28" s="31" t="e">
        <f>IF($K47=1,"A",IF($K48=1,"B",IF(#REF!=1,"H","X")))</f>
        <v>#REF!</v>
      </c>
      <c r="AN28" s="31" t="e">
        <f>IF($C53=1,"A",IF($C54=1,"B",IF(#REF!=1,"H","X")))</f>
        <v>#REF!</v>
      </c>
      <c r="AO28" s="31" t="e">
        <f>IF($E53=1,"A",IF($E54=1,"B",IF(#REF!=1,"H","X")))</f>
        <v>#REF!</v>
      </c>
      <c r="AP28" s="31" t="e">
        <f>IF($G53=1,"A",IF($G54=1,"B",IF(#REF!=1,"H","X")))</f>
        <v>#REF!</v>
      </c>
      <c r="AQ28" s="31" t="e">
        <f>IF($I53=1,"A",IF($I54=1,"B",IF(#REF!=1,"H","X")))</f>
        <v>#REF!</v>
      </c>
      <c r="AR28" s="31" t="e">
        <f>IF($K53=1,"A",IF($K54=1,"B",IF(#REF!=1,"H","X")))</f>
        <v>#REF!</v>
      </c>
      <c r="AS28">
        <f>COUNTIF(T28:AR28,"a")</f>
        <v>0</v>
      </c>
      <c r="AT28">
        <f>COUNTIF(T28:AR28,"B")</f>
        <v>0</v>
      </c>
      <c r="AU28">
        <f>AS28+AT28</f>
        <v>0</v>
      </c>
    </row>
    <row r="29" spans="1:47" ht="42.75" customHeight="1" x14ac:dyDescent="0.2">
      <c r="A29" s="133" t="s">
        <v>0</v>
      </c>
      <c r="B29" s="168" t="s">
        <v>147</v>
      </c>
      <c r="C29" s="169"/>
      <c r="D29" s="170" t="s">
        <v>148</v>
      </c>
      <c r="E29" s="169"/>
      <c r="F29" s="170" t="s">
        <v>149</v>
      </c>
      <c r="G29" s="169"/>
      <c r="H29" s="170" t="s">
        <v>150</v>
      </c>
      <c r="I29" s="169"/>
      <c r="J29" s="171" t="s">
        <v>151</v>
      </c>
      <c r="K29" s="135"/>
    </row>
    <row r="30" spans="1:47" ht="76.5" customHeight="1" x14ac:dyDescent="0.2">
      <c r="A30" s="135" t="s">
        <v>11</v>
      </c>
      <c r="B30" s="170" t="s">
        <v>152</v>
      </c>
      <c r="C30" s="169"/>
      <c r="D30" s="170" t="s">
        <v>153</v>
      </c>
      <c r="E30" s="169"/>
      <c r="F30" s="172" t="s">
        <v>154</v>
      </c>
      <c r="G30" s="169"/>
      <c r="H30" s="171" t="s">
        <v>155</v>
      </c>
      <c r="I30" s="169"/>
      <c r="J30" s="170" t="s">
        <v>156</v>
      </c>
      <c r="K30" s="13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7" ht="24.75" customHeight="1" x14ac:dyDescent="0.2">
      <c r="A31" s="137" t="s">
        <v>12</v>
      </c>
      <c r="B31" s="173" t="s">
        <v>157</v>
      </c>
      <c r="C31" s="174"/>
      <c r="D31" s="173" t="s">
        <v>158</v>
      </c>
      <c r="E31" s="174"/>
      <c r="F31" s="175" t="s">
        <v>28</v>
      </c>
      <c r="G31" s="174"/>
      <c r="H31" s="175" t="s">
        <v>90</v>
      </c>
      <c r="I31" s="174"/>
      <c r="J31" s="173" t="s">
        <v>159</v>
      </c>
      <c r="K31" s="137"/>
    </row>
    <row r="32" spans="1:47" ht="18.75" customHeight="1" thickBot="1" x14ac:dyDescent="0.25">
      <c r="A32" s="140" t="s">
        <v>13</v>
      </c>
      <c r="B32" s="176" t="s">
        <v>136</v>
      </c>
      <c r="C32" s="176"/>
      <c r="D32" s="176" t="s">
        <v>136</v>
      </c>
      <c r="E32" s="176"/>
      <c r="F32" s="176" t="s">
        <v>136</v>
      </c>
      <c r="G32" s="177"/>
      <c r="H32" s="178" t="s">
        <v>136</v>
      </c>
      <c r="I32" s="177"/>
      <c r="J32" s="178" t="s">
        <v>136</v>
      </c>
      <c r="K32" s="13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23.25" customHeight="1" thickBot="1" x14ac:dyDescent="0.25">
      <c r="A33" s="126"/>
      <c r="B33" s="179" t="s">
        <v>160</v>
      </c>
      <c r="C33" s="180"/>
      <c r="D33" s="181" t="s">
        <v>161</v>
      </c>
      <c r="E33" s="180"/>
      <c r="F33" s="181" t="s">
        <v>162</v>
      </c>
      <c r="G33" s="180"/>
      <c r="H33" s="182" t="s">
        <v>163</v>
      </c>
      <c r="I33" s="180"/>
      <c r="J33" s="183" t="s">
        <v>164</v>
      </c>
      <c r="K33" s="130"/>
      <c r="T33" s="6"/>
      <c r="U33" s="6"/>
      <c r="V33" s="6"/>
      <c r="W33" s="6"/>
    </row>
    <row r="34" spans="1:43" customFormat="1" ht="50.25" customHeight="1" x14ac:dyDescent="0.25">
      <c r="A34" s="141" t="s">
        <v>10</v>
      </c>
      <c r="B34" s="184" t="s">
        <v>214</v>
      </c>
      <c r="C34" s="185"/>
      <c r="D34" s="186" t="s">
        <v>218</v>
      </c>
      <c r="E34" s="185"/>
      <c r="F34" s="184" t="s">
        <v>53</v>
      </c>
      <c r="G34" s="185"/>
      <c r="H34" s="186" t="s">
        <v>222</v>
      </c>
      <c r="I34" s="185"/>
      <c r="J34" s="167" t="s">
        <v>226</v>
      </c>
      <c r="K34" s="141"/>
    </row>
    <row r="35" spans="1:43" ht="42.6" customHeight="1" x14ac:dyDescent="0.2">
      <c r="A35" s="135" t="s">
        <v>0</v>
      </c>
      <c r="B35" s="187" t="s">
        <v>139</v>
      </c>
      <c r="C35" s="169"/>
      <c r="D35" s="188" t="s">
        <v>165</v>
      </c>
      <c r="E35" s="169"/>
      <c r="F35" s="189" t="s">
        <v>166</v>
      </c>
      <c r="G35" s="169"/>
      <c r="H35" s="189" t="s">
        <v>167</v>
      </c>
      <c r="I35" s="169"/>
      <c r="J35" s="189" t="s">
        <v>168</v>
      </c>
      <c r="K35" s="135"/>
      <c r="T35" s="6"/>
      <c r="U35" s="6"/>
      <c r="V35" s="6"/>
      <c r="W35" s="6"/>
      <c r="X35" s="6"/>
    </row>
    <row r="36" spans="1:43" ht="65.45" customHeight="1" x14ac:dyDescent="0.2">
      <c r="A36" s="135" t="s">
        <v>11</v>
      </c>
      <c r="B36" s="187" t="s">
        <v>169</v>
      </c>
      <c r="C36" s="169"/>
      <c r="D36" s="187" t="s">
        <v>170</v>
      </c>
      <c r="E36" s="169"/>
      <c r="F36" s="189" t="s">
        <v>171</v>
      </c>
      <c r="G36" s="169"/>
      <c r="H36" s="189" t="s">
        <v>172</v>
      </c>
      <c r="I36" s="169"/>
      <c r="J36" s="189" t="s">
        <v>173</v>
      </c>
      <c r="K36" s="13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22.5" customHeight="1" x14ac:dyDescent="0.2">
      <c r="A37" s="137" t="s">
        <v>12</v>
      </c>
      <c r="B37" s="178" t="s">
        <v>174</v>
      </c>
      <c r="C37" s="174"/>
      <c r="D37" s="178" t="s">
        <v>175</v>
      </c>
      <c r="E37" s="174"/>
      <c r="F37" s="190" t="s">
        <v>176</v>
      </c>
      <c r="G37" s="174"/>
      <c r="H37" s="190"/>
      <c r="I37" s="174"/>
      <c r="J37" s="191" t="s">
        <v>177</v>
      </c>
      <c r="K37" s="137"/>
    </row>
    <row r="38" spans="1:43" ht="18.75" customHeight="1" thickBot="1" x14ac:dyDescent="0.25">
      <c r="A38" s="140" t="s">
        <v>13</v>
      </c>
      <c r="B38" s="176" t="s">
        <v>136</v>
      </c>
      <c r="C38" s="176"/>
      <c r="D38" s="176" t="s">
        <v>136</v>
      </c>
      <c r="E38" s="176"/>
      <c r="F38" s="176" t="s">
        <v>136</v>
      </c>
      <c r="G38" s="177"/>
      <c r="H38" s="178" t="s">
        <v>136</v>
      </c>
      <c r="I38" s="177"/>
      <c r="J38" s="178" t="s">
        <v>136</v>
      </c>
      <c r="K38" s="137"/>
    </row>
    <row r="39" spans="1:43" ht="21" customHeight="1" thickBot="1" x14ac:dyDescent="0.25">
      <c r="A39" s="126"/>
      <c r="B39" s="179" t="s">
        <v>178</v>
      </c>
      <c r="C39" s="180"/>
      <c r="D39" s="181" t="s">
        <v>179</v>
      </c>
      <c r="E39" s="180"/>
      <c r="F39" s="181" t="s">
        <v>180</v>
      </c>
      <c r="G39" s="180"/>
      <c r="H39" s="182" t="s">
        <v>181</v>
      </c>
      <c r="I39" s="180"/>
      <c r="J39" s="183" t="s">
        <v>182</v>
      </c>
      <c r="K39" s="130"/>
    </row>
    <row r="40" spans="1:43" ht="30.75" customHeight="1" x14ac:dyDescent="0.2">
      <c r="A40" s="142"/>
      <c r="B40" s="167" t="s">
        <v>215</v>
      </c>
      <c r="C40" s="185"/>
      <c r="D40" s="165" t="s">
        <v>219</v>
      </c>
      <c r="E40" s="185"/>
      <c r="F40" s="167" t="s">
        <v>221</v>
      </c>
      <c r="G40" s="185"/>
      <c r="H40" s="167" t="s">
        <v>223</v>
      </c>
      <c r="I40" s="185"/>
      <c r="J40" s="167" t="s">
        <v>225</v>
      </c>
      <c r="K40" s="141"/>
    </row>
    <row r="41" spans="1:43" ht="54.75" customHeight="1" x14ac:dyDescent="0.2">
      <c r="A41" s="143" t="s">
        <v>0</v>
      </c>
      <c r="B41" s="192" t="s">
        <v>183</v>
      </c>
      <c r="C41" s="169"/>
      <c r="D41" s="192" t="s">
        <v>184</v>
      </c>
      <c r="E41" s="169"/>
      <c r="F41" s="192" t="s">
        <v>185</v>
      </c>
      <c r="G41" s="169"/>
      <c r="H41" s="192" t="s">
        <v>186</v>
      </c>
      <c r="I41" s="169"/>
      <c r="J41" s="172" t="s">
        <v>187</v>
      </c>
      <c r="K41" s="135"/>
    </row>
    <row r="42" spans="1:43" ht="64.5" customHeight="1" x14ac:dyDescent="0.2">
      <c r="A42" s="143" t="s">
        <v>11</v>
      </c>
      <c r="B42" s="171" t="s">
        <v>188</v>
      </c>
      <c r="C42" s="169"/>
      <c r="D42" s="192" t="s">
        <v>189</v>
      </c>
      <c r="E42" s="169"/>
      <c r="F42" s="192" t="s">
        <v>190</v>
      </c>
      <c r="G42" s="169"/>
      <c r="H42" s="192" t="s">
        <v>191</v>
      </c>
      <c r="I42" s="169"/>
      <c r="J42" s="172" t="s">
        <v>192</v>
      </c>
      <c r="K42" s="135"/>
    </row>
    <row r="43" spans="1:43" ht="24.75" customHeight="1" x14ac:dyDescent="0.2">
      <c r="A43" s="144" t="s">
        <v>12</v>
      </c>
      <c r="B43" s="171" t="s">
        <v>193</v>
      </c>
      <c r="C43" s="193"/>
      <c r="D43" s="175" t="s">
        <v>140</v>
      </c>
      <c r="E43" s="193"/>
      <c r="F43" s="175" t="s">
        <v>194</v>
      </c>
      <c r="G43" s="193"/>
      <c r="H43" s="175" t="s">
        <v>195</v>
      </c>
      <c r="I43" s="174"/>
      <c r="J43" s="175" t="s">
        <v>141</v>
      </c>
      <c r="K43" s="137"/>
    </row>
    <row r="44" spans="1:43" ht="27" customHeight="1" thickBot="1" x14ac:dyDescent="0.25">
      <c r="A44" s="140" t="s">
        <v>13</v>
      </c>
      <c r="B44" s="176" t="s">
        <v>136</v>
      </c>
      <c r="C44" s="176"/>
      <c r="D44" s="176" t="s">
        <v>136</v>
      </c>
      <c r="E44" s="176"/>
      <c r="F44" s="176" t="s">
        <v>136</v>
      </c>
      <c r="G44" s="177"/>
      <c r="H44" s="178" t="s">
        <v>136</v>
      </c>
      <c r="I44" s="177"/>
      <c r="J44" s="178" t="s">
        <v>136</v>
      </c>
      <c r="K44" s="137"/>
    </row>
    <row r="45" spans="1:43" customFormat="1" ht="24.75" customHeight="1" thickBot="1" x14ac:dyDescent="0.3">
      <c r="A45" s="126"/>
      <c r="B45" s="179" t="s">
        <v>196</v>
      </c>
      <c r="C45" s="180"/>
      <c r="D45" s="181" t="s">
        <v>197</v>
      </c>
      <c r="E45" s="180"/>
      <c r="F45" s="181" t="s">
        <v>198</v>
      </c>
      <c r="G45" s="180"/>
      <c r="H45" s="182" t="s">
        <v>199</v>
      </c>
      <c r="I45" s="180"/>
      <c r="J45" s="183" t="s">
        <v>200</v>
      </c>
      <c r="K45" s="130"/>
    </row>
    <row r="46" spans="1:43" customFormat="1" ht="18.75" customHeight="1" x14ac:dyDescent="0.25">
      <c r="A46" s="142"/>
      <c r="B46" s="167" t="s">
        <v>216</v>
      </c>
      <c r="C46" s="185"/>
      <c r="D46" s="167" t="s">
        <v>53</v>
      </c>
      <c r="E46" s="185"/>
      <c r="F46" s="167" t="s">
        <v>220</v>
      </c>
      <c r="G46" s="185"/>
      <c r="H46" s="194" t="s">
        <v>224</v>
      </c>
      <c r="I46" s="185"/>
      <c r="J46" s="194" t="s">
        <v>227</v>
      </c>
      <c r="K46" s="141"/>
    </row>
    <row r="47" spans="1:43" customFormat="1" ht="60" customHeight="1" x14ac:dyDescent="0.25">
      <c r="A47" s="143" t="s">
        <v>0</v>
      </c>
      <c r="B47" s="171" t="s">
        <v>201</v>
      </c>
      <c r="C47" s="169"/>
      <c r="D47" s="192" t="s">
        <v>202</v>
      </c>
      <c r="E47" s="169"/>
      <c r="F47" s="192" t="s">
        <v>203</v>
      </c>
      <c r="G47" s="169"/>
      <c r="H47" s="195" t="s">
        <v>204</v>
      </c>
      <c r="I47" s="169"/>
      <c r="J47" s="192" t="s">
        <v>205</v>
      </c>
      <c r="K47" s="135"/>
    </row>
    <row r="48" spans="1:43" customFormat="1" ht="58.5" customHeight="1" x14ac:dyDescent="0.25">
      <c r="A48" s="143" t="s">
        <v>11</v>
      </c>
      <c r="B48" s="170" t="s">
        <v>206</v>
      </c>
      <c r="C48" s="169"/>
      <c r="D48" s="172" t="s">
        <v>207</v>
      </c>
      <c r="E48" s="169"/>
      <c r="F48" s="170" t="s">
        <v>208</v>
      </c>
      <c r="G48" s="169"/>
      <c r="H48" s="195" t="s">
        <v>209</v>
      </c>
      <c r="I48" s="169"/>
      <c r="J48" s="195" t="s">
        <v>210</v>
      </c>
      <c r="K48" s="135"/>
    </row>
    <row r="49" spans="1:12" customFormat="1" ht="20.25" customHeight="1" x14ac:dyDescent="0.25">
      <c r="A49" s="144" t="s">
        <v>12</v>
      </c>
      <c r="B49" s="171" t="s">
        <v>66</v>
      </c>
      <c r="C49" s="193"/>
      <c r="D49" s="175" t="s">
        <v>211</v>
      </c>
      <c r="E49" s="193"/>
      <c r="F49" s="175" t="s">
        <v>140</v>
      </c>
      <c r="G49" s="193"/>
      <c r="H49" s="175" t="s">
        <v>212</v>
      </c>
      <c r="I49" s="174"/>
      <c r="J49" s="188" t="s">
        <v>28</v>
      </c>
      <c r="K49" s="137"/>
    </row>
    <row r="50" spans="1:12" ht="27" customHeight="1" x14ac:dyDescent="0.2">
      <c r="A50" s="140" t="s">
        <v>13</v>
      </c>
      <c r="B50" s="176" t="s">
        <v>136</v>
      </c>
      <c r="C50" s="176"/>
      <c r="D50" s="176" t="s">
        <v>136</v>
      </c>
      <c r="E50" s="176"/>
      <c r="F50" s="176" t="s">
        <v>136</v>
      </c>
      <c r="G50" s="177"/>
      <c r="H50" s="178" t="s">
        <v>136</v>
      </c>
      <c r="I50" s="177"/>
      <c r="J50" s="178" t="s">
        <v>136</v>
      </c>
      <c r="K50" s="137"/>
    </row>
    <row r="51" spans="1:12" ht="30" hidden="1" customHeight="1" thickBot="1" x14ac:dyDescent="0.25">
      <c r="A51" s="126"/>
      <c r="B51" s="145"/>
      <c r="C51" s="146"/>
      <c r="D51" s="145"/>
      <c r="E51" s="146"/>
      <c r="F51" s="145"/>
      <c r="G51" s="127"/>
      <c r="H51" s="128"/>
      <c r="I51" s="127"/>
      <c r="J51" s="129"/>
      <c r="K51" s="130"/>
    </row>
    <row r="52" spans="1:12" ht="22.5" hidden="1" customHeight="1" x14ac:dyDescent="0.2">
      <c r="A52" s="142"/>
      <c r="B52" s="151"/>
      <c r="C52" s="132"/>
      <c r="D52" s="151"/>
      <c r="E52" s="132"/>
      <c r="F52" s="151"/>
      <c r="G52" s="132"/>
      <c r="H52" s="148"/>
      <c r="I52" s="132"/>
      <c r="J52" s="148"/>
      <c r="K52" s="141"/>
    </row>
    <row r="53" spans="1:12" ht="54.75" hidden="1" customHeight="1" x14ac:dyDescent="0.2">
      <c r="A53" s="143" t="s">
        <v>0</v>
      </c>
      <c r="B53" s="152"/>
      <c r="C53" s="134"/>
      <c r="D53" s="152"/>
      <c r="E53" s="134"/>
      <c r="F53" s="152"/>
      <c r="G53" s="134"/>
      <c r="H53" s="149"/>
      <c r="I53" s="134"/>
      <c r="J53" s="149"/>
      <c r="K53" s="135"/>
    </row>
    <row r="54" spans="1:12" ht="36.75" hidden="1" customHeight="1" x14ac:dyDescent="0.2">
      <c r="A54" s="143" t="s">
        <v>11</v>
      </c>
      <c r="B54" s="152"/>
      <c r="C54" s="134"/>
      <c r="D54" s="152"/>
      <c r="E54" s="134"/>
      <c r="F54" s="152"/>
      <c r="G54" s="134"/>
      <c r="H54" s="149"/>
      <c r="I54" s="134"/>
      <c r="J54" s="149"/>
      <c r="K54" s="135"/>
    </row>
    <row r="55" spans="1:12" ht="27" hidden="1" customHeight="1" x14ac:dyDescent="0.2">
      <c r="A55" s="144" t="s">
        <v>12</v>
      </c>
      <c r="B55" s="152"/>
      <c r="C55" s="138"/>
      <c r="D55" s="152"/>
      <c r="E55" s="139"/>
      <c r="F55" s="152"/>
      <c r="G55" s="139"/>
      <c r="H55" s="149"/>
      <c r="I55" s="138"/>
      <c r="J55" s="149"/>
      <c r="K55" s="137"/>
    </row>
    <row r="56" spans="1:12" ht="27" hidden="1" customHeight="1" thickBot="1" x14ac:dyDescent="0.25">
      <c r="A56" s="140" t="s">
        <v>13</v>
      </c>
      <c r="B56" s="153"/>
      <c r="C56" s="139"/>
      <c r="D56" s="153"/>
      <c r="E56" s="139"/>
      <c r="F56" s="153"/>
      <c r="G56" s="139"/>
      <c r="H56" s="150"/>
      <c r="I56" s="139"/>
      <c r="J56" s="150"/>
      <c r="K56" s="137"/>
    </row>
    <row r="57" spans="1:12" s="5" customFormat="1" x14ac:dyDescent="0.2">
      <c r="A57" s="2"/>
      <c r="B57" s="7" t="s">
        <v>8</v>
      </c>
      <c r="C57" s="3">
        <f>COUNT(C29:C55)</f>
        <v>0</v>
      </c>
      <c r="D57" s="16"/>
      <c r="E57" s="3">
        <f>COUNT(E29:E55)</f>
        <v>0</v>
      </c>
      <c r="F57" s="4"/>
      <c r="G57" s="3">
        <f>COUNT(G29:G50)</f>
        <v>0</v>
      </c>
      <c r="H57" s="3"/>
      <c r="I57" s="3">
        <f>COUNT(I29:I50)</f>
        <v>0</v>
      </c>
      <c r="J57" s="49"/>
      <c r="K57" s="50">
        <f>COUNT(K29:K50)</f>
        <v>0</v>
      </c>
    </row>
    <row r="58" spans="1:12" s="5" customFormat="1" ht="13.5" thickBot="1" x14ac:dyDescent="0.25">
      <c r="A58" s="2"/>
      <c r="B58" s="24" t="s">
        <v>3</v>
      </c>
      <c r="C58" s="25"/>
      <c r="D58" s="26">
        <v>11.5</v>
      </c>
      <c r="E58" s="17"/>
      <c r="F58" s="18"/>
      <c r="G58" s="17"/>
      <c r="H58" s="17"/>
      <c r="I58" s="17"/>
      <c r="J58" s="17"/>
      <c r="K58" s="17"/>
    </row>
    <row r="59" spans="1:12" ht="17.25" thickTop="1" thickBot="1" x14ac:dyDescent="0.3">
      <c r="B59" s="24" t="s">
        <v>2</v>
      </c>
      <c r="C59" s="25"/>
      <c r="D59" s="27">
        <f>+F23</f>
        <v>0</v>
      </c>
      <c r="E59" s="6"/>
      <c r="F59" s="6"/>
      <c r="G59" s="6"/>
      <c r="H59" s="37"/>
      <c r="K59" s="6"/>
    </row>
    <row r="60" spans="1:12" ht="16.5" thickTop="1" x14ac:dyDescent="0.25">
      <c r="B60" s="28" t="s">
        <v>23</v>
      </c>
      <c r="C60" s="29"/>
      <c r="D60" s="30">
        <f>D58*D59</f>
        <v>0</v>
      </c>
      <c r="H60" s="37"/>
      <c r="J60" s="39"/>
    </row>
    <row r="64" spans="1:12" ht="15.75" x14ac:dyDescent="0.25">
      <c r="B64" s="156" t="s">
        <v>29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2:12" ht="15.75" x14ac:dyDescent="0.25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dataConsolidate/>
  <mergeCells count="3">
    <mergeCell ref="B64:L64"/>
    <mergeCell ref="B9:J9"/>
    <mergeCell ref="B10:J10"/>
  </mergeCells>
  <conditionalFormatting sqref="T28:AR28">
    <cfRule type="cellIs" dxfId="2" priority="1" stopIfTrue="1" operator="equal">
      <formula>"e"</formula>
    </cfRule>
    <cfRule type="cellIs" dxfId="1" priority="2" stopIfTrue="1" operator="equal">
      <formula>"d"</formula>
    </cfRule>
    <cfRule type="cellIs" dxfId="0" priority="3" stopIfTrue="1" operator="equal">
      <formula>"c"</formula>
    </cfRule>
  </conditionalFormatting>
  <dataValidations xWindow="217" yWindow="412" count="1">
    <dataValidation type="whole" operator="equal" allowBlank="1" showInputMessage="1" showErrorMessage="1" prompt="Si desea esta opción debe marcarla con el número 1" sqref="K41:K42 K47:K48 G53:G54 K29:K30 K53:K54 K35:K36 C41:C42 I35:I36 E41:E42 C29:C30 G41:G42 I41:I42 E29:E30 G29:G30 I29:I30 C35:C36 E35:E36 G35:G36 C47:C48 E47:E48 G47:G48 I47:I48" xr:uid="{8C85E625-381D-4E1E-AA33-AE34659A95F4}">
      <formula1>1</formula1>
    </dataValidation>
  </dataValidations>
  <pageMargins left="0.7" right="0.7" top="0.38" bottom="0.38" header="0.3" footer="0.3"/>
  <pageSetup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0"/>
  <sheetViews>
    <sheetView view="pageBreakPreview" zoomScale="60" zoomScaleNormal="100" workbookViewId="0">
      <selection activeCell="D3" sqref="D3"/>
    </sheetView>
  </sheetViews>
  <sheetFormatPr baseColWidth="10" defaultRowHeight="15" x14ac:dyDescent="0.25"/>
  <cols>
    <col min="1" max="1" width="33.7109375" customWidth="1"/>
    <col min="2" max="2" width="7.85546875" customWidth="1"/>
    <col min="3" max="3" width="27.140625" customWidth="1"/>
    <col min="4" max="4" width="6.5703125" customWidth="1"/>
    <col min="5" max="5" width="28.7109375" customWidth="1"/>
    <col min="6" max="6" width="7.5703125" customWidth="1"/>
    <col min="7" max="7" width="30.42578125" customWidth="1"/>
    <col min="8" max="8" width="8" customWidth="1"/>
    <col min="9" max="9" width="28.85546875" customWidth="1"/>
    <col min="10" max="10" width="14.85546875" customWidth="1"/>
  </cols>
  <sheetData>
    <row r="1" spans="1:10" ht="17.25" thickBot="1" x14ac:dyDescent="0.3">
      <c r="A1" s="73"/>
      <c r="B1" s="74"/>
      <c r="C1" s="73"/>
      <c r="D1" s="74"/>
      <c r="E1" s="73"/>
      <c r="F1" s="74"/>
      <c r="G1" s="75" t="s">
        <v>38</v>
      </c>
      <c r="H1" s="74"/>
      <c r="I1" s="73" t="s">
        <v>39</v>
      </c>
      <c r="J1" s="55"/>
    </row>
    <row r="2" spans="1:10" ht="18.75" x14ac:dyDescent="0.25">
      <c r="A2" s="76"/>
      <c r="B2" s="77"/>
      <c r="C2" s="78"/>
      <c r="D2" s="79"/>
      <c r="E2" s="80"/>
      <c r="F2" s="79"/>
      <c r="G2" s="80"/>
      <c r="H2" s="79"/>
      <c r="I2" s="81" t="s">
        <v>40</v>
      </c>
      <c r="J2" s="56"/>
    </row>
    <row r="3" spans="1:10" ht="31.5" x14ac:dyDescent="0.25">
      <c r="A3" s="82"/>
      <c r="B3" s="47"/>
      <c r="C3" s="83"/>
      <c r="D3" s="47"/>
      <c r="E3" s="84"/>
      <c r="F3" s="47"/>
      <c r="G3" s="84"/>
      <c r="H3" s="47"/>
      <c r="I3" s="85" t="s">
        <v>41</v>
      </c>
      <c r="J3" s="57"/>
    </row>
    <row r="4" spans="1:10" ht="47.25" x14ac:dyDescent="0.25">
      <c r="A4" s="82"/>
      <c r="B4" s="86"/>
      <c r="C4" s="83"/>
      <c r="D4" s="86"/>
      <c r="E4" s="87"/>
      <c r="F4" s="86"/>
      <c r="G4" s="124" t="s">
        <v>137</v>
      </c>
      <c r="H4" s="86"/>
      <c r="I4" s="87" t="s">
        <v>42</v>
      </c>
      <c r="J4" s="58"/>
    </row>
    <row r="5" spans="1:10" ht="16.5" x14ac:dyDescent="0.25">
      <c r="A5" s="89"/>
      <c r="B5" s="158"/>
      <c r="C5" s="90"/>
      <c r="D5" s="91"/>
      <c r="E5" s="92"/>
      <c r="F5" s="91"/>
      <c r="G5" s="93"/>
      <c r="H5" s="94"/>
      <c r="I5" s="92" t="s">
        <v>43</v>
      </c>
      <c r="J5" s="59"/>
    </row>
    <row r="6" spans="1:10" ht="16.5" x14ac:dyDescent="0.25">
      <c r="A6" s="95"/>
      <c r="B6" s="159"/>
      <c r="C6" s="96"/>
      <c r="D6" s="97"/>
      <c r="E6" s="96"/>
      <c r="F6" s="97"/>
      <c r="G6" s="96"/>
      <c r="H6" s="98"/>
      <c r="I6" s="96" t="s">
        <v>136</v>
      </c>
      <c r="J6" s="60"/>
    </row>
    <row r="7" spans="1:10" ht="16.5" x14ac:dyDescent="0.25">
      <c r="A7" s="75" t="s">
        <v>45</v>
      </c>
      <c r="B7" s="74"/>
      <c r="C7" s="73" t="s">
        <v>46</v>
      </c>
      <c r="D7" s="74"/>
      <c r="E7" s="73" t="s">
        <v>47</v>
      </c>
      <c r="F7" s="74"/>
      <c r="G7" s="75" t="s">
        <v>48</v>
      </c>
      <c r="H7" s="74"/>
      <c r="I7" s="73" t="s">
        <v>49</v>
      </c>
      <c r="J7" s="69"/>
    </row>
    <row r="8" spans="1:10" ht="18.75" x14ac:dyDescent="0.25">
      <c r="A8" s="76" t="s">
        <v>50</v>
      </c>
      <c r="B8" s="99"/>
      <c r="C8" s="80" t="s">
        <v>51</v>
      </c>
      <c r="D8" s="79"/>
      <c r="E8" s="80" t="s">
        <v>52</v>
      </c>
      <c r="F8" s="79"/>
      <c r="G8" s="76" t="s">
        <v>53</v>
      </c>
      <c r="H8" s="77"/>
      <c r="I8" s="100" t="s">
        <v>54</v>
      </c>
      <c r="J8" s="64"/>
    </row>
    <row r="9" spans="1:10" ht="47.25" x14ac:dyDescent="0.25">
      <c r="A9" s="87" t="s">
        <v>55</v>
      </c>
      <c r="B9" s="48"/>
      <c r="C9" s="101" t="s">
        <v>56</v>
      </c>
      <c r="D9" s="47"/>
      <c r="E9" s="102" t="s">
        <v>57</v>
      </c>
      <c r="F9" s="47"/>
      <c r="G9" s="103" t="s">
        <v>58</v>
      </c>
      <c r="H9" s="104"/>
      <c r="I9" s="105" t="s">
        <v>59</v>
      </c>
      <c r="J9" s="66"/>
    </row>
    <row r="10" spans="1:10" ht="31.5" x14ac:dyDescent="0.25">
      <c r="A10" s="82" t="s">
        <v>60</v>
      </c>
      <c r="B10" s="106"/>
      <c r="C10" s="107" t="s">
        <v>61</v>
      </c>
      <c r="D10" s="86"/>
      <c r="E10" s="87" t="s">
        <v>62</v>
      </c>
      <c r="F10" s="86"/>
      <c r="G10" s="87" t="s">
        <v>63</v>
      </c>
      <c r="H10" s="108"/>
      <c r="I10" s="83" t="s">
        <v>64</v>
      </c>
      <c r="J10" s="67"/>
    </row>
    <row r="11" spans="1:10" ht="17.25" x14ac:dyDescent="0.25">
      <c r="A11" s="109" t="s">
        <v>65</v>
      </c>
      <c r="B11" s="158"/>
      <c r="C11" s="110" t="s">
        <v>66</v>
      </c>
      <c r="D11" s="91"/>
      <c r="E11" s="92" t="s">
        <v>67</v>
      </c>
      <c r="F11" s="94"/>
      <c r="G11" s="111" t="s">
        <v>68</v>
      </c>
      <c r="H11" s="94"/>
      <c r="I11" s="92" t="s">
        <v>43</v>
      </c>
      <c r="J11" s="68"/>
    </row>
    <row r="12" spans="1:10" ht="17.25" x14ac:dyDescent="0.25">
      <c r="A12" s="96" t="s">
        <v>136</v>
      </c>
      <c r="B12" s="159"/>
      <c r="C12" s="96" t="s">
        <v>136</v>
      </c>
      <c r="D12" s="97"/>
      <c r="E12" s="96" t="s">
        <v>136</v>
      </c>
      <c r="F12" s="98"/>
      <c r="G12" s="96" t="s">
        <v>136</v>
      </c>
      <c r="H12" s="98"/>
      <c r="I12" s="96" t="s">
        <v>136</v>
      </c>
      <c r="J12" s="68"/>
    </row>
    <row r="13" spans="1:10" ht="16.5" x14ac:dyDescent="0.25">
      <c r="A13" s="75" t="s">
        <v>70</v>
      </c>
      <c r="B13" s="74"/>
      <c r="C13" s="73" t="s">
        <v>71</v>
      </c>
      <c r="D13" s="74"/>
      <c r="E13" s="75" t="s">
        <v>72</v>
      </c>
      <c r="F13" s="74"/>
      <c r="G13" s="75" t="s">
        <v>73</v>
      </c>
      <c r="H13" s="74"/>
      <c r="I13" s="73" t="s">
        <v>74</v>
      </c>
      <c r="J13" s="69"/>
    </row>
    <row r="14" spans="1:10" ht="18.75" x14ac:dyDescent="0.25">
      <c r="A14" s="76" t="s">
        <v>75</v>
      </c>
      <c r="B14" s="99"/>
      <c r="C14" s="80" t="s">
        <v>34</v>
      </c>
      <c r="D14" s="79"/>
      <c r="E14" s="78" t="s">
        <v>76</v>
      </c>
      <c r="F14" s="79"/>
      <c r="G14" s="78" t="s">
        <v>77</v>
      </c>
      <c r="H14" s="79"/>
      <c r="I14" s="78" t="s">
        <v>78</v>
      </c>
      <c r="J14" s="64"/>
    </row>
    <row r="15" spans="1:10" ht="31.5" x14ac:dyDescent="0.25">
      <c r="A15" s="84" t="s">
        <v>79</v>
      </c>
      <c r="B15" s="48"/>
      <c r="C15" s="102" t="s">
        <v>80</v>
      </c>
      <c r="D15" s="47"/>
      <c r="E15" s="84" t="s">
        <v>81</v>
      </c>
      <c r="F15" s="47"/>
      <c r="G15" s="87" t="s">
        <v>82</v>
      </c>
      <c r="H15" s="47"/>
      <c r="I15" s="88" t="s">
        <v>83</v>
      </c>
      <c r="J15" s="66"/>
    </row>
    <row r="16" spans="1:10" ht="31.5" x14ac:dyDescent="0.25">
      <c r="A16" s="84" t="s">
        <v>84</v>
      </c>
      <c r="B16" s="112"/>
      <c r="C16" s="87" t="s">
        <v>85</v>
      </c>
      <c r="D16" s="86"/>
      <c r="E16" s="87" t="s">
        <v>86</v>
      </c>
      <c r="F16" s="86"/>
      <c r="G16" s="82" t="s">
        <v>87</v>
      </c>
      <c r="H16" s="86"/>
      <c r="I16" s="87" t="s">
        <v>88</v>
      </c>
      <c r="J16" s="67"/>
    </row>
    <row r="17" spans="1:10" ht="17.25" x14ac:dyDescent="0.25">
      <c r="A17" s="113" t="s">
        <v>89</v>
      </c>
      <c r="B17" s="160"/>
      <c r="C17" s="92" t="s">
        <v>32</v>
      </c>
      <c r="D17" s="123"/>
      <c r="E17" s="92" t="s">
        <v>43</v>
      </c>
      <c r="F17" s="94"/>
      <c r="G17" s="92" t="s">
        <v>90</v>
      </c>
      <c r="H17" s="123"/>
      <c r="I17" s="93" t="s">
        <v>91</v>
      </c>
      <c r="J17" s="68"/>
    </row>
    <row r="18" spans="1:10" ht="17.25" x14ac:dyDescent="0.25">
      <c r="A18" s="96" t="s">
        <v>136</v>
      </c>
      <c r="B18" s="161"/>
      <c r="C18" s="96" t="s">
        <v>136</v>
      </c>
      <c r="D18" s="97"/>
      <c r="E18" s="96" t="s">
        <v>136</v>
      </c>
      <c r="F18" s="98"/>
      <c r="G18" s="96" t="s">
        <v>136</v>
      </c>
      <c r="H18" s="98"/>
      <c r="I18" s="96" t="s">
        <v>136</v>
      </c>
      <c r="J18" s="68"/>
    </row>
    <row r="19" spans="1:10" ht="16.5" x14ac:dyDescent="0.25">
      <c r="A19" s="75" t="s">
        <v>92</v>
      </c>
      <c r="B19" s="74"/>
      <c r="C19" s="73" t="s">
        <v>93</v>
      </c>
      <c r="D19" s="74"/>
      <c r="E19" s="73" t="s">
        <v>94</v>
      </c>
      <c r="F19" s="74"/>
      <c r="G19" s="75" t="s">
        <v>95</v>
      </c>
      <c r="H19" s="74"/>
      <c r="I19" s="73" t="s">
        <v>96</v>
      </c>
      <c r="J19" s="69"/>
    </row>
    <row r="20" spans="1:10" ht="18.75" x14ac:dyDescent="0.25">
      <c r="A20" s="81" t="s">
        <v>97</v>
      </c>
      <c r="B20" s="99"/>
      <c r="C20" s="114" t="s">
        <v>98</v>
      </c>
      <c r="D20" s="79"/>
      <c r="E20" s="80" t="s">
        <v>99</v>
      </c>
      <c r="F20" s="79"/>
      <c r="G20" s="80" t="s">
        <v>100</v>
      </c>
      <c r="H20" s="79"/>
      <c r="I20" s="115" t="s">
        <v>33</v>
      </c>
      <c r="J20" s="56"/>
    </row>
    <row r="21" spans="1:10" ht="31.5" x14ac:dyDescent="0.25">
      <c r="A21" s="84" t="s">
        <v>101</v>
      </c>
      <c r="B21" s="48"/>
      <c r="C21" s="83" t="s">
        <v>102</v>
      </c>
      <c r="D21" s="47"/>
      <c r="E21" s="116" t="s">
        <v>103</v>
      </c>
      <c r="F21" s="47"/>
      <c r="G21" s="82" t="s">
        <v>104</v>
      </c>
      <c r="H21" s="47"/>
      <c r="I21" s="117" t="s">
        <v>105</v>
      </c>
      <c r="J21" s="70"/>
    </row>
    <row r="22" spans="1:10" ht="31.5" x14ac:dyDescent="0.25">
      <c r="A22" s="87" t="s">
        <v>106</v>
      </c>
      <c r="B22" s="112"/>
      <c r="C22" s="83" t="s">
        <v>107</v>
      </c>
      <c r="D22" s="86"/>
      <c r="E22" s="87" t="s">
        <v>108</v>
      </c>
      <c r="F22" s="86"/>
      <c r="G22" s="118" t="s">
        <v>109</v>
      </c>
      <c r="H22" s="86"/>
      <c r="I22" s="103" t="s">
        <v>110</v>
      </c>
      <c r="J22" s="71"/>
    </row>
    <row r="23" spans="1:10" ht="16.5" x14ac:dyDescent="0.25">
      <c r="A23" s="109" t="s">
        <v>111</v>
      </c>
      <c r="B23" s="160"/>
      <c r="C23" s="92" t="s">
        <v>66</v>
      </c>
      <c r="D23" s="119"/>
      <c r="E23" s="92" t="s">
        <v>43</v>
      </c>
      <c r="F23" s="120"/>
      <c r="G23" s="92" t="s">
        <v>30</v>
      </c>
      <c r="H23" s="123"/>
      <c r="I23" s="121" t="s">
        <v>112</v>
      </c>
      <c r="J23" s="72"/>
    </row>
    <row r="24" spans="1:10" ht="17.25" x14ac:dyDescent="0.25">
      <c r="A24" s="95" t="s">
        <v>35</v>
      </c>
      <c r="B24" s="161"/>
      <c r="C24" s="96" t="s">
        <v>37</v>
      </c>
      <c r="D24" s="97"/>
      <c r="E24" s="96" t="s">
        <v>69</v>
      </c>
      <c r="F24" s="97"/>
      <c r="G24" s="96" t="s">
        <v>44</v>
      </c>
      <c r="H24" s="98"/>
      <c r="I24" s="122" t="s">
        <v>36</v>
      </c>
      <c r="J24" s="68"/>
    </row>
    <row r="25" spans="1:10" ht="16.5" x14ac:dyDescent="0.25">
      <c r="A25" s="75" t="s">
        <v>113</v>
      </c>
      <c r="B25" s="74"/>
      <c r="C25" s="73" t="s">
        <v>114</v>
      </c>
      <c r="D25" s="74"/>
      <c r="E25" s="73" t="s">
        <v>115</v>
      </c>
      <c r="F25" s="74"/>
      <c r="G25" s="75" t="s">
        <v>116</v>
      </c>
      <c r="H25" s="74"/>
      <c r="I25" s="73" t="s">
        <v>117</v>
      </c>
      <c r="J25" s="65"/>
    </row>
    <row r="26" spans="1:10" ht="31.5" x14ac:dyDescent="0.25">
      <c r="A26" s="76" t="s">
        <v>118</v>
      </c>
      <c r="B26" s="77"/>
      <c r="C26" s="78" t="s">
        <v>119</v>
      </c>
      <c r="D26" s="79"/>
      <c r="E26" s="80" t="s">
        <v>120</v>
      </c>
      <c r="F26" s="79"/>
      <c r="G26" s="80" t="s">
        <v>121</v>
      </c>
      <c r="H26" s="79"/>
      <c r="I26" s="80" t="s">
        <v>122</v>
      </c>
      <c r="J26" s="61"/>
    </row>
    <row r="27" spans="1:10" ht="47.25" x14ac:dyDescent="0.25">
      <c r="A27" s="82" t="s">
        <v>123</v>
      </c>
      <c r="B27" s="47"/>
      <c r="C27" s="83" t="s">
        <v>124</v>
      </c>
      <c r="D27" s="47"/>
      <c r="E27" s="84" t="s">
        <v>125</v>
      </c>
      <c r="F27" s="47"/>
      <c r="G27" s="84" t="s">
        <v>126</v>
      </c>
      <c r="H27" s="47"/>
      <c r="I27" s="84" t="s">
        <v>127</v>
      </c>
      <c r="J27" s="57"/>
    </row>
    <row r="28" spans="1:10" ht="47.25" x14ac:dyDescent="0.25">
      <c r="A28" s="82" t="s">
        <v>128</v>
      </c>
      <c r="B28" s="86"/>
      <c r="C28" s="83" t="s">
        <v>129</v>
      </c>
      <c r="D28" s="86"/>
      <c r="E28" s="87" t="s">
        <v>130</v>
      </c>
      <c r="F28" s="86"/>
      <c r="G28" s="87" t="s">
        <v>131</v>
      </c>
      <c r="H28" s="86"/>
      <c r="I28" s="87" t="s">
        <v>132</v>
      </c>
      <c r="J28" s="58"/>
    </row>
    <row r="29" spans="1:10" ht="16.5" x14ac:dyDescent="0.25">
      <c r="A29" s="89" t="s">
        <v>31</v>
      </c>
      <c r="B29" s="158"/>
      <c r="C29" s="90" t="s">
        <v>133</v>
      </c>
      <c r="D29" s="91"/>
      <c r="E29" s="92" t="s">
        <v>134</v>
      </c>
      <c r="F29" s="91"/>
      <c r="G29" s="92" t="s">
        <v>28</v>
      </c>
      <c r="H29" s="91"/>
      <c r="I29" s="92" t="s">
        <v>135</v>
      </c>
      <c r="J29" s="62"/>
    </row>
    <row r="30" spans="1:10" ht="16.5" x14ac:dyDescent="0.25">
      <c r="A30" s="96" t="s">
        <v>136</v>
      </c>
      <c r="B30" s="159"/>
      <c r="C30" s="96" t="s">
        <v>136</v>
      </c>
      <c r="D30" s="97"/>
      <c r="E30" s="96" t="s">
        <v>136</v>
      </c>
      <c r="F30" s="97"/>
      <c r="G30" s="96" t="s">
        <v>136</v>
      </c>
      <c r="H30" s="97"/>
      <c r="I30" s="96" t="s">
        <v>136</v>
      </c>
      <c r="J30" s="63"/>
    </row>
  </sheetData>
  <mergeCells count="5">
    <mergeCell ref="B5:B6"/>
    <mergeCell ref="B11:B12"/>
    <mergeCell ref="B17:B18"/>
    <mergeCell ref="B23:B24"/>
    <mergeCell ref="B29:B30"/>
  </mergeCells>
  <dataValidations count="1">
    <dataValidation type="whole" operator="equal" allowBlank="1" showInputMessage="1" showErrorMessage="1" prompt="Si desea esta opción debe marcarla con el número 1" sqref="H27:H28 B15:B16 H9:H10 D15:D16 H3:H4 D9:D10 F9:F10 B3:B4 J3:J4 D3:D4 F3:F4 F15:F16 H15:H16 J21:J22 F27:F28 J9:J10 B9:B10 D21:D22 B21:B22 J15:J16 J27:J28 H21:H22 F21:F22 D27:D28 B27:B28" xr:uid="{00000000-0002-0000-0100-000000000000}">
      <formula1>1</formula1>
    </dataValidation>
  </dataValidations>
  <pageMargins left="0.25" right="0.25" top="0.75" bottom="0.75" header="0.3" footer="0.3"/>
  <pageSetup scale="6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SECUNDARIA</vt:lpstr>
      <vt:lpstr>Hoja2</vt:lpstr>
      <vt:lpstr>SECUNDARIA!Área_de_impresión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Comedor Colegio San Silvestre</cp:lastModifiedBy>
  <cp:lastPrinted>2019-05-21T21:39:14Z</cp:lastPrinted>
  <dcterms:created xsi:type="dcterms:W3CDTF">2012-03-23T17:14:35Z</dcterms:created>
  <dcterms:modified xsi:type="dcterms:W3CDTF">2019-08-21T15:38:29Z</dcterms:modified>
</cp:coreProperties>
</file>